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Informatie en statistieken voor iedereen\Afdeling P&amp;I\CBS Publicaties\Labour\Data\Tabellen Resultaten AKO 2020\"/>
    </mc:Choice>
  </mc:AlternateContent>
  <bookViews>
    <workbookView xWindow="0" yWindow="0" windowWidth="28800" windowHeight="14130"/>
  </bookViews>
  <sheets>
    <sheet name="By gend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G48" i="1"/>
  <c r="F48" i="1"/>
  <c r="E48" i="1"/>
  <c r="H47" i="1"/>
  <c r="G47" i="1"/>
  <c r="F47" i="1"/>
  <c r="E47" i="1"/>
  <c r="G45" i="1"/>
  <c r="G43" i="1"/>
  <c r="F43" i="1"/>
  <c r="E43" i="1"/>
  <c r="H42" i="1"/>
  <c r="J40" i="1"/>
  <c r="F40" i="1"/>
  <c r="E40" i="1"/>
  <c r="J39" i="1"/>
  <c r="J38" i="1"/>
  <c r="J36" i="1"/>
  <c r="H34" i="1"/>
  <c r="H45" i="1" s="1"/>
  <c r="G34" i="1"/>
  <c r="G42" i="1" s="1"/>
  <c r="F34" i="1"/>
  <c r="F45" i="1" s="1"/>
  <c r="E34" i="1"/>
  <c r="E45" i="1" s="1"/>
  <c r="J33" i="1"/>
  <c r="J32" i="1"/>
  <c r="H21" i="1"/>
  <c r="G21" i="1"/>
  <c r="F21" i="1"/>
  <c r="E21" i="1"/>
  <c r="H20" i="1"/>
  <c r="G20" i="1"/>
  <c r="F20" i="1"/>
  <c r="G18" i="1"/>
  <c r="H16" i="1"/>
  <c r="G16" i="1"/>
  <c r="F16" i="1"/>
  <c r="H15" i="1"/>
  <c r="J13" i="1"/>
  <c r="F13" i="1"/>
  <c r="E13" i="1"/>
  <c r="E20" i="1" s="1"/>
  <c r="J12" i="1"/>
  <c r="J11" i="1"/>
  <c r="J9" i="1"/>
  <c r="J7" i="1"/>
  <c r="H7" i="1"/>
  <c r="H18" i="1" s="1"/>
  <c r="G7" i="1"/>
  <c r="G15" i="1" s="1"/>
  <c r="F7" i="1"/>
  <c r="F18" i="1" s="1"/>
  <c r="E7" i="1"/>
  <c r="E16" i="1" s="1"/>
  <c r="J6" i="1"/>
  <c r="J5" i="1"/>
  <c r="E15" i="1" l="1"/>
  <c r="E18" i="1"/>
  <c r="H43" i="1"/>
  <c r="F15" i="1"/>
  <c r="E42" i="1"/>
  <c r="J34" i="1"/>
  <c r="F42" i="1"/>
</calcChain>
</file>

<file path=xl/sharedStrings.xml><?xml version="1.0" encoding="utf-8"?>
<sst xmlns="http://schemas.openxmlformats.org/spreadsheetml/2006/main" count="46" uniqueCount="19">
  <si>
    <t>Men</t>
  </si>
  <si>
    <t xml:space="preserve">Sept. – Oct. </t>
  </si>
  <si>
    <t>Sept. – Oct.</t>
  </si>
  <si>
    <t>Mutaties</t>
  </si>
  <si>
    <t>Employed population</t>
  </si>
  <si>
    <t>Unemployed population</t>
  </si>
  <si>
    <t xml:space="preserve">Labour force </t>
  </si>
  <si>
    <t>Economically not active population</t>
  </si>
  <si>
    <t>Population 0-14 years</t>
  </si>
  <si>
    <t>Population 15+ years</t>
  </si>
  <si>
    <t>Total population</t>
  </si>
  <si>
    <t>Participation rate (%)</t>
  </si>
  <si>
    <t>Labour force participation rate (%)</t>
  </si>
  <si>
    <t>Unemployment rate (%)</t>
  </si>
  <si>
    <t>Employment/total population (%)</t>
  </si>
  <si>
    <t>Employment/population 15+ (%)</t>
  </si>
  <si>
    <t>Source: Labour Force Survey 2020</t>
  </si>
  <si>
    <t>Women</t>
  </si>
  <si>
    <t>Labour force of Curaçao, September – October 2014-2020, by 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</si>
</sst>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_);\(#,##0.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0" xfId="0" applyFill="1" applyBorder="1"/>
    <xf numFmtId="0" fontId="1" fillId="0" borderId="4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5" xfId="0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0" xfId="0" applyFont="1"/>
    <xf numFmtId="3" fontId="0" fillId="0" borderId="0" xfId="0" applyNumberFormat="1" applyFill="1" applyBorder="1"/>
    <xf numFmtId="3" fontId="0" fillId="0" borderId="5" xfId="0" applyNumberFormat="1" applyFill="1" applyBorder="1"/>
    <xf numFmtId="3" fontId="0" fillId="0" borderId="0" xfId="0" applyNumberFormat="1"/>
    <xf numFmtId="3" fontId="3" fillId="0" borderId="0" xfId="0" applyNumberFormat="1" applyFont="1"/>
    <xf numFmtId="164" fontId="0" fillId="0" borderId="0" xfId="0" applyNumberFormat="1" applyFill="1" applyBorder="1"/>
    <xf numFmtId="164" fontId="0" fillId="0" borderId="5" xfId="0" applyNumberFormat="1" applyFill="1" applyBorder="1"/>
    <xf numFmtId="165" fontId="4" fillId="2" borderId="6" xfId="0" applyNumberFormat="1" applyFont="1" applyFill="1" applyBorder="1" applyProtection="1"/>
    <xf numFmtId="165" fontId="5" fillId="2" borderId="7" xfId="0" applyNumberFormat="1" applyFont="1" applyFill="1" applyBorder="1" applyProtection="1"/>
    <xf numFmtId="0" fontId="0" fillId="2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workbookViewId="0">
      <selection activeCell="A28" sqref="A28"/>
    </sheetView>
  </sheetViews>
  <sheetFormatPr defaultColWidth="9.1796875" defaultRowHeight="14.5" x14ac:dyDescent="0.35"/>
  <cols>
    <col min="1" max="1" width="31.7265625" style="9" customWidth="1"/>
    <col min="2" max="8" width="10.7265625" style="5" customWidth="1"/>
    <col min="9" max="12" width="9.1796875" style="5"/>
    <col min="13" max="13" width="34.26953125" style="5" customWidth="1"/>
    <col min="14" max="16384" width="9.1796875" style="5"/>
  </cols>
  <sheetData>
    <row r="1" spans="1:10" ht="15.5" x14ac:dyDescent="0.35">
      <c r="A1" s="1" t="s">
        <v>18</v>
      </c>
      <c r="B1" s="2"/>
      <c r="C1" s="2"/>
      <c r="D1" s="2"/>
      <c r="E1" s="2"/>
      <c r="F1" s="2"/>
      <c r="G1" s="3"/>
      <c r="H1" s="4"/>
    </row>
    <row r="2" spans="1:10" x14ac:dyDescent="0.35">
      <c r="A2" s="6"/>
      <c r="B2" s="7" t="s">
        <v>0</v>
      </c>
      <c r="C2" s="7"/>
      <c r="D2" s="7"/>
      <c r="E2" s="7"/>
      <c r="F2" s="7"/>
      <c r="H2" s="8"/>
    </row>
    <row r="3" spans="1:10" x14ac:dyDescent="0.35">
      <c r="A3" s="6"/>
      <c r="B3" s="9" t="s">
        <v>1</v>
      </c>
      <c r="C3" s="9" t="s">
        <v>1</v>
      </c>
      <c r="D3" s="9" t="s">
        <v>2</v>
      </c>
      <c r="E3" s="9" t="s">
        <v>2</v>
      </c>
      <c r="F3" s="9" t="s">
        <v>2</v>
      </c>
      <c r="G3" s="9" t="s">
        <v>2</v>
      </c>
      <c r="H3" s="10" t="s">
        <v>2</v>
      </c>
      <c r="I3" s="11"/>
      <c r="J3" s="11" t="s">
        <v>3</v>
      </c>
    </row>
    <row r="4" spans="1:10" s="9" customFormat="1" x14ac:dyDescent="0.35">
      <c r="A4" s="6"/>
      <c r="B4" s="9">
        <v>2014</v>
      </c>
      <c r="C4" s="9">
        <v>2015</v>
      </c>
      <c r="D4" s="9">
        <v>2016</v>
      </c>
      <c r="E4" s="9">
        <v>2017</v>
      </c>
      <c r="F4" s="9">
        <v>2018</v>
      </c>
      <c r="G4" s="9">
        <v>2019</v>
      </c>
      <c r="H4" s="10">
        <v>2020</v>
      </c>
      <c r="I4" s="11"/>
      <c r="J4" s="11"/>
    </row>
    <row r="5" spans="1:10" x14ac:dyDescent="0.35">
      <c r="A5" s="6" t="s">
        <v>4</v>
      </c>
      <c r="B5" s="12">
        <v>28623</v>
      </c>
      <c r="C5" s="12">
        <v>29846</v>
      </c>
      <c r="D5" s="12">
        <v>31684</v>
      </c>
      <c r="E5" s="12">
        <v>29810</v>
      </c>
      <c r="F5" s="12">
        <v>29575</v>
      </c>
      <c r="G5" s="12">
        <v>28710</v>
      </c>
      <c r="H5" s="13">
        <v>26934</v>
      </c>
      <c r="I5"/>
      <c r="J5" s="14">
        <f>H5-G5</f>
        <v>-1776</v>
      </c>
    </row>
    <row r="6" spans="1:10" x14ac:dyDescent="0.35">
      <c r="A6" s="6" t="s">
        <v>5</v>
      </c>
      <c r="B6" s="12">
        <v>3658</v>
      </c>
      <c r="C6" s="12">
        <v>3507</v>
      </c>
      <c r="D6" s="12">
        <v>4222</v>
      </c>
      <c r="E6" s="12">
        <v>4396</v>
      </c>
      <c r="F6" s="12">
        <v>3779</v>
      </c>
      <c r="G6" s="12">
        <v>5456</v>
      </c>
      <c r="H6" s="13">
        <v>5760</v>
      </c>
      <c r="I6"/>
      <c r="J6" s="14">
        <f>H6-G6</f>
        <v>304</v>
      </c>
    </row>
    <row r="7" spans="1:10" x14ac:dyDescent="0.35">
      <c r="A7" s="6" t="s">
        <v>6</v>
      </c>
      <c r="B7" s="12">
        <v>32281</v>
      </c>
      <c r="C7" s="12">
        <v>33353</v>
      </c>
      <c r="D7" s="12">
        <v>35906</v>
      </c>
      <c r="E7" s="12">
        <f>E6+E5</f>
        <v>34206</v>
      </c>
      <c r="F7" s="12">
        <f>F6+F5</f>
        <v>33354</v>
      </c>
      <c r="G7" s="12">
        <f>G5+G6</f>
        <v>34166</v>
      </c>
      <c r="H7" s="13">
        <f>H5+H6</f>
        <v>32694</v>
      </c>
      <c r="I7"/>
      <c r="J7" s="14">
        <f>H7-G7</f>
        <v>-1472</v>
      </c>
    </row>
    <row r="8" spans="1:10" x14ac:dyDescent="0.35">
      <c r="A8" s="6"/>
      <c r="H8" s="8"/>
      <c r="I8"/>
      <c r="J8" s="14"/>
    </row>
    <row r="9" spans="1:10" x14ac:dyDescent="0.35">
      <c r="A9" s="6" t="s">
        <v>7</v>
      </c>
      <c r="B9" s="12">
        <v>22112</v>
      </c>
      <c r="C9" s="12">
        <v>22004</v>
      </c>
      <c r="D9" s="12">
        <v>20308</v>
      </c>
      <c r="E9" s="12">
        <v>22298</v>
      </c>
      <c r="F9" s="12">
        <v>21432</v>
      </c>
      <c r="G9" s="12">
        <v>20383</v>
      </c>
      <c r="H9" s="13">
        <v>22381</v>
      </c>
      <c r="I9"/>
      <c r="J9" s="14">
        <f>H9-G9</f>
        <v>1998</v>
      </c>
    </row>
    <row r="10" spans="1:10" x14ac:dyDescent="0.35">
      <c r="A10" s="6"/>
      <c r="H10" s="8"/>
      <c r="I10"/>
      <c r="J10" s="14"/>
    </row>
    <row r="11" spans="1:10" x14ac:dyDescent="0.35">
      <c r="A11" s="6" t="s">
        <v>8</v>
      </c>
      <c r="B11" s="12">
        <v>15116</v>
      </c>
      <c r="C11" s="12">
        <v>15108</v>
      </c>
      <c r="D11" s="12">
        <v>14989</v>
      </c>
      <c r="E11" s="12">
        <v>14616</v>
      </c>
      <c r="F11" s="12">
        <v>15285</v>
      </c>
      <c r="G11" s="12">
        <v>14665</v>
      </c>
      <c r="H11" s="13">
        <v>13121</v>
      </c>
      <c r="I11"/>
      <c r="J11" s="14">
        <f>H11-G11</f>
        <v>-1544</v>
      </c>
    </row>
    <row r="12" spans="1:10" x14ac:dyDescent="0.35">
      <c r="A12" s="6" t="s">
        <v>9</v>
      </c>
      <c r="B12" s="12">
        <v>54393</v>
      </c>
      <c r="C12" s="12">
        <v>55357</v>
      </c>
      <c r="D12" s="12">
        <v>56215</v>
      </c>
      <c r="E12" s="12">
        <v>56504</v>
      </c>
      <c r="F12" s="12">
        <v>55314</v>
      </c>
      <c r="G12" s="12">
        <v>54955</v>
      </c>
      <c r="H12" s="13">
        <v>55074</v>
      </c>
      <c r="I12" s="15"/>
      <c r="J12" s="14">
        <f>H12-G12</f>
        <v>119</v>
      </c>
    </row>
    <row r="13" spans="1:10" x14ac:dyDescent="0.35">
      <c r="A13" s="6" t="s">
        <v>10</v>
      </c>
      <c r="B13" s="12">
        <v>69509</v>
      </c>
      <c r="C13" s="12">
        <v>70465</v>
      </c>
      <c r="D13" s="12">
        <v>71204</v>
      </c>
      <c r="E13" s="12">
        <f>E12+E11</f>
        <v>71120</v>
      </c>
      <c r="F13" s="12">
        <f>F12+F11</f>
        <v>70599</v>
      </c>
      <c r="G13" s="12">
        <v>69620</v>
      </c>
      <c r="H13" s="13">
        <v>68195</v>
      </c>
      <c r="I13" s="15"/>
      <c r="J13" s="14">
        <f>H13-G13</f>
        <v>-1425</v>
      </c>
    </row>
    <row r="14" spans="1:10" x14ac:dyDescent="0.35">
      <c r="A14" s="6"/>
      <c r="H14" s="8"/>
    </row>
    <row r="15" spans="1:10" x14ac:dyDescent="0.35">
      <c r="A15" s="6" t="s">
        <v>11</v>
      </c>
      <c r="B15" s="5">
        <v>46.4</v>
      </c>
      <c r="C15" s="5">
        <v>47.3</v>
      </c>
      <c r="D15" s="5">
        <v>50.4</v>
      </c>
      <c r="E15" s="5">
        <f>ROUND((E7/E13)*100,1)</f>
        <v>48.1</v>
      </c>
      <c r="F15" s="5">
        <f>ROUND((F7/F13)*100,1)</f>
        <v>47.2</v>
      </c>
      <c r="G15" s="16">
        <f>(G7/G13)*100</f>
        <v>49.074978454467107</v>
      </c>
      <c r="H15" s="17">
        <f>H5/H12*100</f>
        <v>48.9051094890511</v>
      </c>
    </row>
    <row r="16" spans="1:10" x14ac:dyDescent="0.35">
      <c r="A16" s="6" t="s">
        <v>12</v>
      </c>
      <c r="B16" s="5">
        <v>59.3</v>
      </c>
      <c r="C16" s="5">
        <v>60.3</v>
      </c>
      <c r="D16" s="5">
        <v>63.9</v>
      </c>
      <c r="E16" s="5">
        <f>ROUND((E7/E12)*100,1)</f>
        <v>60.5</v>
      </c>
      <c r="F16" s="5">
        <f>ROUND((F7/F12)*100,1)</f>
        <v>60.3</v>
      </c>
      <c r="G16" s="16">
        <f>(G7/G12)*100</f>
        <v>62.170867073059775</v>
      </c>
      <c r="H16" s="17">
        <f>H7/H12*100</f>
        <v>59.363765116025711</v>
      </c>
    </row>
    <row r="17" spans="1:15" x14ac:dyDescent="0.35">
      <c r="A17" s="6"/>
      <c r="H17" s="8"/>
    </row>
    <row r="18" spans="1:15" x14ac:dyDescent="0.35">
      <c r="A18" s="6" t="s">
        <v>13</v>
      </c>
      <c r="B18" s="5">
        <v>11.3</v>
      </c>
      <c r="C18" s="5">
        <v>10.5</v>
      </c>
      <c r="D18" s="5">
        <v>11.8</v>
      </c>
      <c r="E18" s="5">
        <f>ROUND((E6/E7)*100,1)</f>
        <v>12.9</v>
      </c>
      <c r="F18" s="5">
        <f>ROUND((F6/F7)*100,1)</f>
        <v>11.3</v>
      </c>
      <c r="G18" s="16">
        <f>(G6/SUM(G5:G6))*100</f>
        <v>15.96909207984546</v>
      </c>
      <c r="H18" s="17">
        <f>H6/H7*100</f>
        <v>17.61791154340246</v>
      </c>
    </row>
    <row r="19" spans="1:15" x14ac:dyDescent="0.35">
      <c r="A19" s="6"/>
      <c r="H19" s="8"/>
    </row>
    <row r="20" spans="1:15" x14ac:dyDescent="0.35">
      <c r="A20" s="6" t="s">
        <v>14</v>
      </c>
      <c r="B20" s="5">
        <v>41.2</v>
      </c>
      <c r="C20" s="5">
        <v>42.4</v>
      </c>
      <c r="D20" s="5">
        <v>44.5</v>
      </c>
      <c r="E20" s="5">
        <f>ROUND((E5/E13)*100,1)</f>
        <v>41.9</v>
      </c>
      <c r="F20" s="5">
        <f>ROUND((F5/F13)*100,1)</f>
        <v>41.9</v>
      </c>
      <c r="G20" s="16">
        <f>(G5/G13)*100</f>
        <v>41.238149956908934</v>
      </c>
      <c r="H20" s="17">
        <f>H5/H13*100</f>
        <v>39.495564190923091</v>
      </c>
    </row>
    <row r="21" spans="1:15" x14ac:dyDescent="0.35">
      <c r="A21" s="6" t="s">
        <v>15</v>
      </c>
      <c r="B21" s="5">
        <v>52.6</v>
      </c>
      <c r="C21" s="5">
        <v>53.9</v>
      </c>
      <c r="D21" s="5">
        <v>56.4</v>
      </c>
      <c r="E21" s="5">
        <f>ROUND((E5/E12)*100,1)</f>
        <v>52.8</v>
      </c>
      <c r="F21" s="5">
        <f>ROUND((F5/F12)*100,1)</f>
        <v>53.5</v>
      </c>
      <c r="G21" s="16">
        <f>(G5/G12)*100</f>
        <v>52.242744063324544</v>
      </c>
      <c r="H21" s="17">
        <f>H5/H12*100</f>
        <v>48.9051094890511</v>
      </c>
    </row>
    <row r="22" spans="1:15" customFormat="1" ht="16" thickBot="1" x14ac:dyDescent="0.4">
      <c r="A22" s="18" t="s">
        <v>16</v>
      </c>
      <c r="B22" s="19"/>
      <c r="C22" s="19"/>
      <c r="D22" s="19"/>
      <c r="E22" s="19"/>
      <c r="F22" s="19"/>
      <c r="G22" s="19"/>
      <c r="H22" s="20"/>
      <c r="L22" s="5"/>
      <c r="M22" s="5"/>
      <c r="N22" s="5"/>
      <c r="O22" s="5"/>
    </row>
    <row r="27" spans="1:15" ht="15" thickBot="1" x14ac:dyDescent="0.4"/>
    <row r="28" spans="1:15" ht="15.5" x14ac:dyDescent="0.35">
      <c r="A28" s="1" t="s">
        <v>18</v>
      </c>
      <c r="B28" s="2"/>
      <c r="C28" s="2"/>
      <c r="D28" s="2"/>
      <c r="E28" s="2"/>
      <c r="F28" s="2"/>
      <c r="G28" s="3"/>
      <c r="H28" s="4"/>
    </row>
    <row r="29" spans="1:15" x14ac:dyDescent="0.35">
      <c r="A29" s="6"/>
      <c r="B29" s="7" t="s">
        <v>17</v>
      </c>
      <c r="C29" s="7"/>
      <c r="D29" s="7"/>
      <c r="E29" s="7"/>
      <c r="F29" s="7"/>
      <c r="H29" s="8"/>
    </row>
    <row r="30" spans="1:15" x14ac:dyDescent="0.35">
      <c r="A30" s="6"/>
      <c r="B30" s="9" t="s">
        <v>1</v>
      </c>
      <c r="C30" s="9" t="s">
        <v>1</v>
      </c>
      <c r="D30" s="9" t="s">
        <v>2</v>
      </c>
      <c r="E30" s="9" t="s">
        <v>2</v>
      </c>
      <c r="F30" s="9" t="s">
        <v>2</v>
      </c>
      <c r="G30" s="9" t="s">
        <v>2</v>
      </c>
      <c r="H30" s="10" t="s">
        <v>2</v>
      </c>
      <c r="I30" s="11"/>
      <c r="J30" s="11" t="s">
        <v>3</v>
      </c>
    </row>
    <row r="31" spans="1:15" s="9" customFormat="1" x14ac:dyDescent="0.35">
      <c r="A31" s="6"/>
      <c r="B31" s="9">
        <v>2014</v>
      </c>
      <c r="C31" s="9">
        <v>2015</v>
      </c>
      <c r="D31" s="9">
        <v>2016</v>
      </c>
      <c r="E31" s="9">
        <v>2017</v>
      </c>
      <c r="F31" s="9">
        <v>2018</v>
      </c>
      <c r="G31" s="9">
        <v>2019</v>
      </c>
      <c r="H31" s="10">
        <v>2020</v>
      </c>
      <c r="I31" s="11"/>
      <c r="J31" s="11"/>
      <c r="N31" s="12"/>
    </row>
    <row r="32" spans="1:15" x14ac:dyDescent="0.35">
      <c r="A32" s="6" t="s">
        <v>4</v>
      </c>
      <c r="B32" s="12">
        <v>30672</v>
      </c>
      <c r="C32" s="12">
        <v>31976</v>
      </c>
      <c r="D32" s="12">
        <v>33434</v>
      </c>
      <c r="E32" s="12">
        <v>33024</v>
      </c>
      <c r="F32" s="12">
        <v>31055</v>
      </c>
      <c r="G32" s="12">
        <v>32837</v>
      </c>
      <c r="H32" s="13">
        <v>30116</v>
      </c>
      <c r="I32"/>
      <c r="J32" s="14">
        <f>H32-G32</f>
        <v>-2721</v>
      </c>
      <c r="N32" s="12"/>
    </row>
    <row r="33" spans="1:14" x14ac:dyDescent="0.35">
      <c r="A33" s="6" t="s">
        <v>5</v>
      </c>
      <c r="B33" s="12">
        <v>4897</v>
      </c>
      <c r="C33" s="12">
        <v>4691</v>
      </c>
      <c r="D33" s="12">
        <v>5731</v>
      </c>
      <c r="E33" s="12">
        <v>5917</v>
      </c>
      <c r="F33" s="12">
        <v>5645</v>
      </c>
      <c r="G33" s="12">
        <v>7536</v>
      </c>
      <c r="H33" s="13">
        <v>7682</v>
      </c>
      <c r="I33"/>
      <c r="J33" s="14">
        <f>H33-G33</f>
        <v>146</v>
      </c>
      <c r="N33" s="12"/>
    </row>
    <row r="34" spans="1:14" x14ac:dyDescent="0.35">
      <c r="A34" s="6" t="s">
        <v>6</v>
      </c>
      <c r="B34" s="12">
        <v>35569</v>
      </c>
      <c r="C34" s="12">
        <v>36667</v>
      </c>
      <c r="D34" s="12">
        <v>39165</v>
      </c>
      <c r="E34" s="12">
        <f>E32+E33</f>
        <v>38941</v>
      </c>
      <c r="F34" s="12">
        <f>F32+F33</f>
        <v>36700</v>
      </c>
      <c r="G34" s="12">
        <f>G32+G33</f>
        <v>40373</v>
      </c>
      <c r="H34" s="13">
        <f>H32+H33</f>
        <v>37798</v>
      </c>
      <c r="I34"/>
      <c r="J34" s="14">
        <f>H34-G34</f>
        <v>-2575</v>
      </c>
      <c r="N34" s="12"/>
    </row>
    <row r="35" spans="1:14" x14ac:dyDescent="0.35">
      <c r="A35" s="6"/>
      <c r="H35" s="8"/>
      <c r="I35"/>
      <c r="J35" s="14"/>
      <c r="N35" s="12"/>
    </row>
    <row r="36" spans="1:14" x14ac:dyDescent="0.35">
      <c r="A36" s="6" t="s">
        <v>7</v>
      </c>
      <c r="B36" s="12">
        <v>33759</v>
      </c>
      <c r="C36" s="12">
        <v>33666</v>
      </c>
      <c r="D36" s="12">
        <v>31960</v>
      </c>
      <c r="E36" s="12">
        <v>32572</v>
      </c>
      <c r="F36" s="12">
        <v>32681</v>
      </c>
      <c r="G36" s="12">
        <v>29332</v>
      </c>
      <c r="H36" s="8">
        <v>32181</v>
      </c>
      <c r="I36"/>
      <c r="J36" s="14">
        <f>H36-G36</f>
        <v>2849</v>
      </c>
      <c r="N36" s="12"/>
    </row>
    <row r="37" spans="1:14" x14ac:dyDescent="0.35">
      <c r="A37" s="6"/>
      <c r="H37" s="8"/>
      <c r="I37"/>
      <c r="J37" s="14"/>
    </row>
    <row r="38" spans="1:14" x14ac:dyDescent="0.35">
      <c r="A38" s="6" t="s">
        <v>8</v>
      </c>
      <c r="B38" s="12">
        <v>14397</v>
      </c>
      <c r="C38" s="12">
        <v>14504</v>
      </c>
      <c r="D38" s="12">
        <v>14393</v>
      </c>
      <c r="E38" s="12">
        <v>13923</v>
      </c>
      <c r="F38" s="12">
        <v>14665</v>
      </c>
      <c r="G38" s="12">
        <v>14000</v>
      </c>
      <c r="H38" s="8">
        <v>12614</v>
      </c>
      <c r="I38"/>
      <c r="J38" s="14">
        <f>H38-G38</f>
        <v>-1386</v>
      </c>
    </row>
    <row r="39" spans="1:14" x14ac:dyDescent="0.35">
      <c r="A39" s="6" t="s">
        <v>9</v>
      </c>
      <c r="B39" s="12">
        <v>69328</v>
      </c>
      <c r="C39" s="12">
        <v>70333</v>
      </c>
      <c r="D39" s="12">
        <v>71125</v>
      </c>
      <c r="E39" s="12">
        <v>71554</v>
      </c>
      <c r="F39" s="12">
        <v>70966</v>
      </c>
      <c r="G39" s="12">
        <v>69925</v>
      </c>
      <c r="H39" s="8">
        <v>69980</v>
      </c>
      <c r="I39" s="15"/>
      <c r="J39" s="14">
        <f>H39-G39</f>
        <v>55</v>
      </c>
    </row>
    <row r="40" spans="1:14" x14ac:dyDescent="0.35">
      <c r="A40" s="6" t="s">
        <v>10</v>
      </c>
      <c r="B40" s="12">
        <v>83725</v>
      </c>
      <c r="C40" s="12">
        <v>84837</v>
      </c>
      <c r="D40" s="12">
        <v>85518</v>
      </c>
      <c r="E40" s="12">
        <f>E38+E39</f>
        <v>85477</v>
      </c>
      <c r="F40" s="12">
        <f>F38+F39</f>
        <v>85631</v>
      </c>
      <c r="G40" s="12">
        <v>83925</v>
      </c>
      <c r="H40" s="8">
        <v>82594</v>
      </c>
      <c r="I40" s="15"/>
      <c r="J40" s="14">
        <f>H40-G40</f>
        <v>-1331</v>
      </c>
    </row>
    <row r="41" spans="1:14" x14ac:dyDescent="0.35">
      <c r="A41" s="6"/>
      <c r="H41" s="8"/>
    </row>
    <row r="42" spans="1:14" x14ac:dyDescent="0.35">
      <c r="A42" s="6" t="s">
        <v>11</v>
      </c>
      <c r="B42" s="5">
        <v>42.5</v>
      </c>
      <c r="C42" s="5">
        <v>43.2</v>
      </c>
      <c r="D42" s="5">
        <v>45.8</v>
      </c>
      <c r="E42" s="5">
        <f>ROUND((E34/E40)*100,1)</f>
        <v>45.6</v>
      </c>
      <c r="F42" s="5">
        <f>ROUND((F34/F40)*100,1)</f>
        <v>42.9</v>
      </c>
      <c r="G42" s="16">
        <f>(G34/G40)*100</f>
        <v>48.106047065832591</v>
      </c>
      <c r="H42" s="17">
        <f>H32/H39*100</f>
        <v>43.035152900828813</v>
      </c>
    </row>
    <row r="43" spans="1:14" x14ac:dyDescent="0.35">
      <c r="A43" s="6" t="s">
        <v>12</v>
      </c>
      <c r="B43" s="5">
        <v>51.3</v>
      </c>
      <c r="C43" s="5">
        <v>52.1</v>
      </c>
      <c r="D43" s="5">
        <v>55.1</v>
      </c>
      <c r="E43" s="5">
        <f>ROUND((E34/E39)*100,1)</f>
        <v>54.4</v>
      </c>
      <c r="F43" s="5">
        <f>ROUND((F34/F39)*100,1)</f>
        <v>51.7</v>
      </c>
      <c r="G43" s="16">
        <f>(G34/G39)*100</f>
        <v>57.737575974258135</v>
      </c>
      <c r="H43" s="17">
        <f>H34/H39*100</f>
        <v>54.012575021434692</v>
      </c>
    </row>
    <row r="44" spans="1:14" x14ac:dyDescent="0.35">
      <c r="A44" s="6"/>
      <c r="H44" s="8"/>
    </row>
    <row r="45" spans="1:14" x14ac:dyDescent="0.35">
      <c r="A45" s="6" t="s">
        <v>13</v>
      </c>
      <c r="B45" s="5">
        <v>13.8</v>
      </c>
      <c r="C45" s="5">
        <v>12.8</v>
      </c>
      <c r="D45" s="5">
        <v>14.6</v>
      </c>
      <c r="E45" s="5">
        <f>ROUND((E33/E34)*100,1)</f>
        <v>15.2</v>
      </c>
      <c r="F45" s="5">
        <f>ROUND((F33/F34)*100,1)</f>
        <v>15.4</v>
      </c>
      <c r="G45" s="16">
        <f>(G33/SUM(G32:G33))*100</f>
        <v>18.665940108488346</v>
      </c>
      <c r="H45" s="17">
        <f>H33/H34*100</f>
        <v>20.323826657495108</v>
      </c>
    </row>
    <row r="46" spans="1:14" x14ac:dyDescent="0.35">
      <c r="A46" s="6"/>
      <c r="H46" s="8"/>
    </row>
    <row r="47" spans="1:14" x14ac:dyDescent="0.35">
      <c r="A47" s="6" t="s">
        <v>14</v>
      </c>
      <c r="B47" s="5">
        <v>36.6</v>
      </c>
      <c r="C47" s="5">
        <v>37.700000000000003</v>
      </c>
      <c r="D47" s="5">
        <v>39.1</v>
      </c>
      <c r="E47" s="5">
        <f>ROUND((E32/E40)*100,1)</f>
        <v>38.6</v>
      </c>
      <c r="F47" s="5">
        <f>ROUND((F32/F40)*100,1)</f>
        <v>36.299999999999997</v>
      </c>
      <c r="G47" s="16">
        <f>(G32/G40)*100</f>
        <v>39.126601131963064</v>
      </c>
      <c r="H47" s="17">
        <f>H32/H40*100</f>
        <v>36.462697048211737</v>
      </c>
    </row>
    <row r="48" spans="1:14" x14ac:dyDescent="0.35">
      <c r="A48" s="6" t="s">
        <v>15</v>
      </c>
      <c r="B48" s="5">
        <v>44.2</v>
      </c>
      <c r="C48" s="5">
        <v>45.5</v>
      </c>
      <c r="D48" s="5">
        <v>47</v>
      </c>
      <c r="E48" s="5">
        <f>ROUND((E32/E39)*100,1)</f>
        <v>46.2</v>
      </c>
      <c r="F48" s="5">
        <f>ROUND((F32/F39)*100,1)</f>
        <v>43.8</v>
      </c>
      <c r="G48" s="16">
        <f>(G32/G39)*100</f>
        <v>46.960314622810159</v>
      </c>
      <c r="H48" s="17">
        <f>H32/H39*100</f>
        <v>43.035152900828813</v>
      </c>
    </row>
    <row r="49" spans="1:8" customFormat="1" ht="16" thickBot="1" x14ac:dyDescent="0.4">
      <c r="A49" s="18" t="s">
        <v>16</v>
      </c>
      <c r="B49" s="19"/>
      <c r="C49" s="19"/>
      <c r="D49" s="19"/>
      <c r="E49" s="19"/>
      <c r="F49" s="19"/>
      <c r="G49" s="19"/>
      <c r="H49" s="20"/>
    </row>
  </sheetData>
  <mergeCells count="2">
    <mergeCell ref="B2:F2"/>
    <mergeCell ref="B29:F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gender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Harely Martina</dc:creator>
  <cp:lastModifiedBy>Harely Martina</cp:lastModifiedBy>
  <dcterms:created xsi:type="dcterms:W3CDTF">2021-02-16T18:21:17Z</dcterms:created>
  <dcterms:modified xsi:type="dcterms:W3CDTF">2021-02-16T18:22:32Z</dcterms:modified>
</cp:coreProperties>
</file>