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innovatienul13.sharepoint.com/Sharepoint omgeving Innovatienul13/1. Opdrachtgevers/Gemeente IJsselstein/Advies/2026/"/>
    </mc:Choice>
  </mc:AlternateContent>
  <xr:revisionPtr revIDLastSave="1563" documentId="8_{89590242-7D82-4780-AFB3-A0EEEEF7A19D}" xr6:coauthVersionLast="47" xr6:coauthVersionMax="47" xr10:uidLastSave="{4135EB87-9B55-4748-A573-42E513B105F9}"/>
  <workbookProtection workbookAlgorithmName="SHA-512" workbookHashValue="w75s2tsDXL2erZhnTBXT4s00aQmjzD8oGVRZvgOKpvU3OSPkp9CMpTOErmdE6S+Jky3pzb4aSPpqjEfyuLxszg==" workbookSaltValue="bNNIS0wrwWIEig8NH6T9fw==" workbookSpinCount="100000" lockStructure="1"/>
  <bookViews>
    <workbookView xWindow="-120" yWindow="-120" windowWidth="29040" windowHeight="15720" tabRatio="801" xr2:uid="{0EBB7335-96E4-4144-B550-DBCB77F0F33D}"/>
  </bookViews>
  <sheets>
    <sheet name="Totaaloverzicht" sheetId="19" r:id="rId1"/>
    <sheet name="Invoer kindgebonden subsidie" sheetId="17" r:id="rId2"/>
    <sheet name="Invoer subsidie HBO-eis" sheetId="21" r:id="rId3"/>
    <sheet name="Calculaties subsidie 2026" sheetId="16" r:id="rId4"/>
    <sheet name="Brondata" sheetId="20" state="hidden" r:id="rId5"/>
  </sheets>
  <definedNames>
    <definedName name="_xlnm._FilterDatabase" localSheetId="0" hidden="1">Totaaloverzicht!#REF!</definedName>
    <definedName name="_xlnm.Print_Area" localSheetId="3">'Calculaties subsidie 2026'!$A$1:$U$25</definedName>
    <definedName name="_xlnm.Print_Area" localSheetId="1">'Invoer kindgebonden subsidie'!$A$1:$U$34</definedName>
    <definedName name="_xlnm.Print_Area" localSheetId="2">'Invoer subsidie HBO-eis'!$A$1:$K$39</definedName>
    <definedName name="_xlnm.Print_Area" localSheetId="0">Totaaloverzicht!$A$1:$O$25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1" l="1"/>
  <c r="G17" i="21"/>
  <c r="G18" i="21"/>
  <c r="G19" i="21"/>
  <c r="G20" i="21"/>
  <c r="G21" i="21"/>
  <c r="G22" i="21"/>
  <c r="G23" i="21"/>
  <c r="G24" i="21"/>
  <c r="G25" i="21"/>
  <c r="G26" i="21"/>
  <c r="G27" i="21"/>
  <c r="G28" i="21"/>
  <c r="G29" i="21"/>
  <c r="G30" i="21"/>
  <c r="G31" i="21"/>
  <c r="G32" i="21"/>
  <c r="G33" i="21"/>
  <c r="G34" i="21"/>
  <c r="G35" i="21"/>
  <c r="G36" i="21"/>
  <c r="G37" i="21"/>
  <c r="D15" i="21"/>
  <c r="G15" i="21"/>
  <c r="C2" i="21"/>
  <c r="C1" i="21"/>
  <c r="D16" i="21"/>
  <c r="D17" i="21"/>
  <c r="D18" i="21"/>
  <c r="D19" i="21"/>
  <c r="D20" i="21"/>
  <c r="D21" i="21"/>
  <c r="D22" i="21"/>
  <c r="D23" i="21"/>
  <c r="D24" i="21"/>
  <c r="D25" i="21"/>
  <c r="D26" i="21"/>
  <c r="D27" i="21"/>
  <c r="D28" i="21"/>
  <c r="D29" i="21"/>
  <c r="D30" i="21"/>
  <c r="D31" i="21"/>
  <c r="D32" i="21"/>
  <c r="D33" i="21"/>
  <c r="D34" i="21"/>
  <c r="D35" i="21"/>
  <c r="D36" i="21"/>
  <c r="D37" i="21"/>
  <c r="C16" i="21"/>
  <c r="C17" i="21"/>
  <c r="C18" i="21"/>
  <c r="C19" i="21"/>
  <c r="C20" i="21"/>
  <c r="C21" i="21"/>
  <c r="C22" i="21"/>
  <c r="C23" i="21"/>
  <c r="C24" i="21"/>
  <c r="C25" i="21"/>
  <c r="C26" i="21"/>
  <c r="C27" i="21"/>
  <c r="C28" i="21"/>
  <c r="C29" i="21"/>
  <c r="C30" i="21"/>
  <c r="C31" i="21"/>
  <c r="C32" i="21"/>
  <c r="C33" i="21"/>
  <c r="C34" i="21"/>
  <c r="C35" i="21"/>
  <c r="C36" i="21"/>
  <c r="C37" i="21"/>
  <c r="B16" i="21"/>
  <c r="B17" i="21"/>
  <c r="B18" i="21"/>
  <c r="B19" i="21"/>
  <c r="B20" i="21"/>
  <c r="B21" i="21"/>
  <c r="B22" i="21"/>
  <c r="B23" i="21"/>
  <c r="B24" i="21"/>
  <c r="B25" i="21"/>
  <c r="B26" i="21"/>
  <c r="B27" i="21"/>
  <c r="B28" i="21"/>
  <c r="B29" i="21"/>
  <c r="B30" i="21"/>
  <c r="B31" i="21"/>
  <c r="B32" i="21"/>
  <c r="B33" i="21"/>
  <c r="B34" i="21"/>
  <c r="B35" i="21"/>
  <c r="B36" i="21"/>
  <c r="B37" i="21"/>
  <c r="C15" i="21"/>
  <c r="B15" i="21"/>
  <c r="F4" i="16"/>
  <c r="H4" i="16" s="1"/>
  <c r="E4" i="16"/>
  <c r="F16" i="21"/>
  <c r="H16" i="21"/>
  <c r="F17" i="21"/>
  <c r="H18" i="21"/>
  <c r="H19" i="21"/>
  <c r="F19" i="21"/>
  <c r="F20" i="21"/>
  <c r="H20" i="21"/>
  <c r="F21" i="21"/>
  <c r="H22" i="21"/>
  <c r="H23" i="21"/>
  <c r="F23" i="21"/>
  <c r="F24" i="21"/>
  <c r="H24" i="21"/>
  <c r="F25" i="21"/>
  <c r="H26" i="21"/>
  <c r="H27" i="21"/>
  <c r="F27" i="21"/>
  <c r="F28" i="21"/>
  <c r="H28" i="21"/>
  <c r="F29" i="21"/>
  <c r="H30" i="21"/>
  <c r="H31" i="21"/>
  <c r="F31" i="21"/>
  <c r="F32" i="21"/>
  <c r="H32" i="21"/>
  <c r="F33" i="21"/>
  <c r="H34" i="21"/>
  <c r="H35" i="21"/>
  <c r="F35" i="21"/>
  <c r="F36" i="21"/>
  <c r="H36" i="21"/>
  <c r="F37" i="21"/>
  <c r="E38" i="21"/>
  <c r="F15" i="21"/>
  <c r="F34" i="21"/>
  <c r="F30" i="21"/>
  <c r="F26" i="21"/>
  <c r="F22" i="21"/>
  <c r="F18" i="21"/>
  <c r="H37" i="21"/>
  <c r="H33" i="21"/>
  <c r="H29" i="21"/>
  <c r="H25" i="21"/>
  <c r="H21" i="21"/>
  <c r="H17" i="21"/>
  <c r="E9" i="16"/>
  <c r="E8" i="16"/>
  <c r="E7" i="16"/>
  <c r="E6" i="16"/>
  <c r="E5" i="16"/>
  <c r="T4" i="17"/>
  <c r="J8" i="16"/>
  <c r="J6" i="16"/>
  <c r="J9" i="16"/>
  <c r="L9" i="16" s="1"/>
  <c r="J7" i="16"/>
  <c r="L7" i="16" s="1"/>
  <c r="J5" i="16"/>
  <c r="L5" i="16" s="1"/>
  <c r="J4" i="16"/>
  <c r="L4" i="16" s="1"/>
  <c r="H15" i="21"/>
  <c r="H38" i="21"/>
  <c r="D8" i="19" s="1"/>
  <c r="C1" i="19"/>
  <c r="C1" i="17"/>
  <c r="C1" i="16"/>
  <c r="F5" i="16"/>
  <c r="C2" i="17"/>
  <c r="G8" i="16"/>
  <c r="G5" i="16"/>
  <c r="H5" i="16" s="1"/>
  <c r="F9" i="16"/>
  <c r="H9" i="16" s="1"/>
  <c r="F8" i="16"/>
  <c r="F7" i="16"/>
  <c r="H7" i="16" s="1"/>
  <c r="F6" i="16"/>
  <c r="H8" i="16"/>
  <c r="H6" i="16"/>
  <c r="N6" i="16" s="1"/>
  <c r="E33" i="17"/>
  <c r="P10" i="17"/>
  <c r="Q10" i="17"/>
  <c r="P11" i="17"/>
  <c r="Q11" i="17"/>
  <c r="P12" i="17"/>
  <c r="Q12" i="17"/>
  <c r="P13" i="17"/>
  <c r="Q13" i="17"/>
  <c r="P14" i="17"/>
  <c r="Q14" i="17"/>
  <c r="P15" i="17"/>
  <c r="Q15" i="17"/>
  <c r="P16" i="17"/>
  <c r="Q16" i="17"/>
  <c r="P17" i="17"/>
  <c r="Q17" i="17"/>
  <c r="P18" i="17"/>
  <c r="Q18" i="17"/>
  <c r="P19" i="17"/>
  <c r="Q19" i="17"/>
  <c r="R19" i="17"/>
  <c r="P20" i="17"/>
  <c r="Q20" i="17"/>
  <c r="P21" i="17"/>
  <c r="Q21" i="17"/>
  <c r="P22" i="17"/>
  <c r="Q22" i="17"/>
  <c r="P23" i="17"/>
  <c r="Q23" i="17"/>
  <c r="P24" i="17"/>
  <c r="Q24" i="17"/>
  <c r="P25" i="17"/>
  <c r="Q25" i="17"/>
  <c r="P26" i="17"/>
  <c r="Q26" i="17"/>
  <c r="P27" i="17"/>
  <c r="Q27" i="17"/>
  <c r="R27" i="17"/>
  <c r="P28" i="17"/>
  <c r="Q28" i="17"/>
  <c r="P29" i="17"/>
  <c r="Q29" i="17"/>
  <c r="P30" i="17"/>
  <c r="Q30" i="17"/>
  <c r="P31" i="17"/>
  <c r="Q31" i="17"/>
  <c r="P32" i="17"/>
  <c r="Q32" i="17"/>
  <c r="G33" i="17"/>
  <c r="J33" i="17"/>
  <c r="L33" i="17"/>
  <c r="H18" i="17"/>
  <c r="H32" i="17"/>
  <c r="L6" i="16"/>
  <c r="R6" i="16" s="1"/>
  <c r="L8" i="16"/>
  <c r="R8" i="16" s="1"/>
  <c r="M8" i="16"/>
  <c r="S8" i="16"/>
  <c r="M15" i="17"/>
  <c r="S9" i="16"/>
  <c r="M26" i="17"/>
  <c r="H22" i="17"/>
  <c r="M21" i="17"/>
  <c r="M11" i="17"/>
  <c r="M22" i="17"/>
  <c r="S22" i="17"/>
  <c r="M23" i="17"/>
  <c r="M16" i="17"/>
  <c r="M30" i="17"/>
  <c r="M32" i="17"/>
  <c r="S32" i="17"/>
  <c r="M24" i="17"/>
  <c r="M31" i="17"/>
  <c r="M27" i="17"/>
  <c r="M28" i="17"/>
  <c r="H14" i="17"/>
  <c r="H31" i="17"/>
  <c r="H21" i="17"/>
  <c r="R32" i="17"/>
  <c r="R28" i="17"/>
  <c r="R24" i="17"/>
  <c r="M20" i="17"/>
  <c r="M17" i="17"/>
  <c r="M14" i="17"/>
  <c r="M18" i="17"/>
  <c r="S18" i="17"/>
  <c r="R20" i="17"/>
  <c r="R14" i="17"/>
  <c r="R18" i="17"/>
  <c r="R17" i="17"/>
  <c r="R13" i="17"/>
  <c r="R11" i="17"/>
  <c r="I10" i="17"/>
  <c r="I33" i="17" s="1"/>
  <c r="F28" i="17"/>
  <c r="H16" i="17"/>
  <c r="H10" i="17"/>
  <c r="H33" i="17" s="1"/>
  <c r="R15" i="17"/>
  <c r="R30" i="17"/>
  <c r="R26" i="17"/>
  <c r="R22" i="17"/>
  <c r="R29" i="17"/>
  <c r="R25" i="17"/>
  <c r="R21" i="17"/>
  <c r="R16" i="17"/>
  <c r="R31" i="17"/>
  <c r="R23" i="17"/>
  <c r="Q33" i="17"/>
  <c r="R12" i="17"/>
  <c r="P33" i="17"/>
  <c r="R10" i="17"/>
  <c r="M25" i="17"/>
  <c r="M13" i="17"/>
  <c r="M19" i="17"/>
  <c r="M12" i="17"/>
  <c r="M10" i="17"/>
  <c r="M33" i="17" s="1"/>
  <c r="M29" i="17"/>
  <c r="H30" i="17"/>
  <c r="H29" i="17"/>
  <c r="H17" i="17"/>
  <c r="H25" i="17"/>
  <c r="H20" i="17"/>
  <c r="H11" i="17"/>
  <c r="H27" i="17"/>
  <c r="H23" i="17"/>
  <c r="S23" i="17"/>
  <c r="H13" i="17"/>
  <c r="H24" i="17"/>
  <c r="H28" i="17"/>
  <c r="H19" i="17"/>
  <c r="H15" i="17"/>
  <c r="S15" i="17"/>
  <c r="H12" i="17"/>
  <c r="H26" i="17"/>
  <c r="S27" i="17"/>
  <c r="S26" i="17"/>
  <c r="S30" i="17"/>
  <c r="S21" i="17"/>
  <c r="S14" i="17"/>
  <c r="S11" i="17"/>
  <c r="S24" i="17"/>
  <c r="S16" i="17"/>
  <c r="S28" i="17"/>
  <c r="S31" i="17"/>
  <c r="I27" i="17"/>
  <c r="I22" i="17"/>
  <c r="I29" i="17"/>
  <c r="I21" i="17"/>
  <c r="I32" i="17"/>
  <c r="I30" i="17"/>
  <c r="I25" i="17"/>
  <c r="I26" i="17"/>
  <c r="I28" i="17"/>
  <c r="I23" i="17"/>
  <c r="F27" i="17"/>
  <c r="I31" i="17"/>
  <c r="F31" i="17"/>
  <c r="I24" i="17"/>
  <c r="F26" i="17"/>
  <c r="F29" i="17"/>
  <c r="F11" i="17"/>
  <c r="F21" i="17"/>
  <c r="F32" i="17"/>
  <c r="F23" i="17"/>
  <c r="F25" i="17"/>
  <c r="F24" i="17"/>
  <c r="F30" i="17"/>
  <c r="F22" i="17"/>
  <c r="S20" i="17"/>
  <c r="S29" i="17"/>
  <c r="F13" i="17"/>
  <c r="F17" i="17"/>
  <c r="F15" i="17"/>
  <c r="F12" i="17"/>
  <c r="S19" i="17"/>
  <c r="I16" i="17"/>
  <c r="F14" i="17"/>
  <c r="S17" i="17"/>
  <c r="I11" i="17"/>
  <c r="I20" i="17"/>
  <c r="I15" i="17"/>
  <c r="I18" i="17"/>
  <c r="I17" i="17"/>
  <c r="F10" i="17"/>
  <c r="F33" i="17" s="1"/>
  <c r="F16" i="17"/>
  <c r="I13" i="17"/>
  <c r="I19" i="17"/>
  <c r="I12" i="17"/>
  <c r="F19" i="17"/>
  <c r="F20" i="17"/>
  <c r="I14" i="17"/>
  <c r="F18" i="17"/>
  <c r="K10" i="17"/>
  <c r="K33" i="17" s="1"/>
  <c r="N10" i="17"/>
  <c r="N33" i="17" s="1"/>
  <c r="S25" i="17"/>
  <c r="R33" i="17"/>
  <c r="S13" i="17"/>
  <c r="S12" i="17"/>
  <c r="S33" i="17" s="1"/>
  <c r="S10" i="17"/>
  <c r="N27" i="17"/>
  <c r="N28" i="17"/>
  <c r="N21" i="17"/>
  <c r="N22" i="17"/>
  <c r="N25" i="17"/>
  <c r="N32" i="17"/>
  <c r="N29" i="17"/>
  <c r="K25" i="17"/>
  <c r="K27" i="17"/>
  <c r="T27" i="17"/>
  <c r="K21" i="17"/>
  <c r="K29" i="17"/>
  <c r="K23" i="17"/>
  <c r="K28" i="17"/>
  <c r="K32" i="17"/>
  <c r="N13" i="17"/>
  <c r="N26" i="17"/>
  <c r="N19" i="17"/>
  <c r="K22" i="17"/>
  <c r="N31" i="17"/>
  <c r="N23" i="17"/>
  <c r="K26" i="17"/>
  <c r="K31" i="17"/>
  <c r="N30" i="17"/>
  <c r="K24" i="17"/>
  <c r="K30" i="17"/>
  <c r="N12" i="17"/>
  <c r="N24" i="17"/>
  <c r="N18" i="17"/>
  <c r="N17" i="17"/>
  <c r="N16" i="17"/>
  <c r="N15" i="17"/>
  <c r="K20" i="17"/>
  <c r="N14" i="17"/>
  <c r="K13" i="17"/>
  <c r="N20" i="17"/>
  <c r="N11" i="17"/>
  <c r="K15" i="17"/>
  <c r="K16" i="17"/>
  <c r="K14" i="17"/>
  <c r="K18" i="17"/>
  <c r="K11" i="17"/>
  <c r="K17" i="17"/>
  <c r="K12" i="17"/>
  <c r="K19" i="17"/>
  <c r="T10" i="17"/>
  <c r="T33" i="17" s="1"/>
  <c r="S3" i="17" s="1"/>
  <c r="S5" i="17" s="1"/>
  <c r="D7" i="19" s="1"/>
  <c r="T12" i="17"/>
  <c r="T25" i="17"/>
  <c r="T28" i="17"/>
  <c r="T23" i="17"/>
  <c r="T32" i="17"/>
  <c r="T13" i="17"/>
  <c r="T29" i="17"/>
  <c r="T22" i="17"/>
  <c r="T21" i="17"/>
  <c r="T30" i="17"/>
  <c r="T19" i="17"/>
  <c r="T31" i="17"/>
  <c r="T24" i="17"/>
  <c r="T26" i="17"/>
  <c r="T11" i="17"/>
  <c r="T16" i="17"/>
  <c r="T17" i="17"/>
  <c r="T18" i="17"/>
  <c r="T15" i="17"/>
  <c r="T20" i="17"/>
  <c r="T14" i="17"/>
  <c r="T6" i="16" l="1"/>
  <c r="R4" i="16"/>
  <c r="N4" i="16"/>
  <c r="T4" i="16" s="1"/>
  <c r="M5" i="16"/>
  <c r="S5" i="16" s="1"/>
  <c r="N5" i="16"/>
  <c r="T5" i="16" s="1"/>
  <c r="R5" i="16"/>
  <c r="N7" i="16"/>
  <c r="R7" i="16"/>
  <c r="R9" i="16"/>
  <c r="N9" i="16"/>
  <c r="D9" i="19"/>
  <c r="N8" i="16"/>
  <c r="T8" i="16" s="1"/>
</calcChain>
</file>

<file path=xl/sharedStrings.xml><?xml version="1.0" encoding="utf-8"?>
<sst xmlns="http://schemas.openxmlformats.org/spreadsheetml/2006/main" count="135" uniqueCount="93">
  <si>
    <t>Gemeente:</t>
  </si>
  <si>
    <t>PROGNOSE SUBSIDIEAANVRAAG</t>
  </si>
  <si>
    <t>t/m</t>
  </si>
  <si>
    <t>Organisatie:</t>
  </si>
  <si>
    <t>NAAM AANVRAGER</t>
  </si>
  <si>
    <t>Naam invuller</t>
  </si>
  <si>
    <t>Naam organisatie</t>
  </si>
  <si>
    <t>Correspondentieadres</t>
  </si>
  <si>
    <t xml:space="preserve">Legenda: </t>
  </si>
  <si>
    <t>Postcode en woonplaats</t>
  </si>
  <si>
    <t>Telefoonnummer</t>
  </si>
  <si>
    <t>E-mailadres</t>
  </si>
  <si>
    <t>KvK-nummer</t>
  </si>
  <si>
    <t>IBAN</t>
  </si>
  <si>
    <t>Ten name van</t>
  </si>
  <si>
    <t>Datum</t>
  </si>
  <si>
    <t>Handtekening</t>
  </si>
  <si>
    <t>Totaal:</t>
  </si>
  <si>
    <t>% voorlopige subsidie</t>
  </si>
  <si>
    <t>Subsidieaanvraag:</t>
  </si>
  <si>
    <t>Organisatie</t>
  </si>
  <si>
    <t>Locatie</t>
  </si>
  <si>
    <t>LRK nummer</t>
  </si>
  <si>
    <t>KOT regulier</t>
  </si>
  <si>
    <t>Niet-KOT regulier</t>
  </si>
  <si>
    <t>KOT geïndiceerd</t>
  </si>
  <si>
    <t>Niet-KOT geïndiceerd</t>
  </si>
  <si>
    <t>Aantal kinderen</t>
  </si>
  <si>
    <t>Aantal
kinderen</t>
  </si>
  <si>
    <t>Subsidie</t>
  </si>
  <si>
    <t>Ouderbijdrage</t>
  </si>
  <si>
    <t>Regulier</t>
  </si>
  <si>
    <t>VVE</t>
  </si>
  <si>
    <t>Totaal</t>
  </si>
  <si>
    <t xml:space="preserve">Totalen :  </t>
  </si>
  <si>
    <t>Kinderopvang-toeslag</t>
  </si>
  <si>
    <t>Indicatie</t>
  </si>
  <si>
    <t>Type uren</t>
  </si>
  <si>
    <t>Normtarief</t>
  </si>
  <si>
    <t>Opslag per uur</t>
  </si>
  <si>
    <t>Gemiddelde ouderbijdrage</t>
  </si>
  <si>
    <t>Subsidie per uur</t>
  </si>
  <si>
    <t>Uren per week</t>
  </si>
  <si>
    <t>Aantal weken</t>
  </si>
  <si>
    <t>Aantal uren</t>
  </si>
  <si>
    <t>Subsidie per kind per type uur</t>
  </si>
  <si>
    <t>Type kind</t>
  </si>
  <si>
    <t>Subsidie per kind voor periode</t>
  </si>
  <si>
    <t>KOT</t>
  </si>
  <si>
    <t>KOT Regulier</t>
  </si>
  <si>
    <t>Niet-KOT</t>
  </si>
  <si>
    <t>Niet-KOT Regulier</t>
  </si>
  <si>
    <t>Geïndiceerd</t>
  </si>
  <si>
    <t>KOT Geïndiceerd</t>
  </si>
  <si>
    <t>Niet-KOT Geïndiceerd</t>
  </si>
  <si>
    <t>De oranje vlakken zijn in te vullen door de aanvrager</t>
  </si>
  <si>
    <t>Opslag per uur 
Regulier</t>
  </si>
  <si>
    <t xml:space="preserve">Gemiddelde ouderbijdrage </t>
  </si>
  <si>
    <t xml:space="preserve">Totaaloverzicht subsidieonderdelen </t>
  </si>
  <si>
    <t>Subsidieonderdeel</t>
  </si>
  <si>
    <t>Subsidie HBO-eis in de voorschool</t>
  </si>
  <si>
    <t>Bedrag</t>
  </si>
  <si>
    <t>Totaal subsidieaanvraag</t>
  </si>
  <si>
    <t>Periode 1-1-2026 t/m 31-12-2026</t>
  </si>
  <si>
    <t>Gemeente (naam)</t>
  </si>
  <si>
    <t>P</t>
  </si>
  <si>
    <t>S</t>
  </si>
  <si>
    <t>T</t>
  </si>
  <si>
    <t xml:space="preserve">KOLOM IN BESTAND KOSTPRIJZEN PM </t>
  </si>
  <si>
    <t>U</t>
  </si>
  <si>
    <t>V</t>
  </si>
  <si>
    <t>W</t>
  </si>
  <si>
    <t>Opslag per uur 
Geindiceerd</t>
  </si>
  <si>
    <t>Uren per week 
Regulier
(Is er een verdeling 8/8 of 11/5,5?)</t>
  </si>
  <si>
    <t>Uren per week 
Geindiceerd
(Is er een verdeling 8/8 of 11/5,5?)</t>
  </si>
  <si>
    <t>DIT TABBLAD BEVEILIGEN EN VERBERGEN!</t>
  </si>
  <si>
    <t>Z</t>
  </si>
  <si>
    <t>Subsidie kindgebonden subsidie</t>
  </si>
  <si>
    <t>Normtarief 
(wijzig het tarief indien kolom P is ingevuld)</t>
  </si>
  <si>
    <t>Y</t>
  </si>
  <si>
    <t>X</t>
  </si>
  <si>
    <t xml:space="preserve">Aanvullende subsidies? </t>
  </si>
  <si>
    <t>PROGNOSE SUBSIDIEAANVRAAG 1-1-2026 t/m 31-12-2026</t>
  </si>
  <si>
    <t>Aantal doelgroeppeuters</t>
  </si>
  <si>
    <t xml:space="preserve">Het (geschatte) aantal doelgroeppeuters per locatie op 1 januari van het betreffende subsidiejaar </t>
  </si>
  <si>
    <t>Aantal uur per jaar per doelgroeppeuter</t>
  </si>
  <si>
    <t>Subsidie HBO-eis</t>
  </si>
  <si>
    <r>
      <t xml:space="preserve">Tarief HBO 
(CAO €58,09 voor 2026)
</t>
    </r>
    <r>
      <rPr>
        <b/>
        <u/>
        <sz val="10"/>
        <color rgb="FFFF0000"/>
        <rFont val="Calibri"/>
        <family val="2"/>
        <scheme val="minor"/>
      </rPr>
      <t>Indien NVT regel 8 in tabblad 'Totaaloverzicht' verwijderen én tabblad 'Invoer subsidie HBO-eis)</t>
    </r>
  </si>
  <si>
    <t xml:space="preserve">Geldt de opslag per uur ook voor de reguliere KOT kinderen (dus alle vier de categorieën) </t>
  </si>
  <si>
    <t>R</t>
  </si>
  <si>
    <t>Ja</t>
  </si>
  <si>
    <t>Ijsselstein</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</si>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</sst>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quot;€&quot;\ #,##0.00"/>
    <numFmt numFmtId="165" formatCode="_ [$€-2]\ * #,##0.00_ ;_ [$€-2]\ * \-#,##0.00_ ;_ [$€-2]\ * &quot;-&quot;??_ ;_ @_ "/>
    <numFmt numFmtId="166" formatCode="0.0"/>
    <numFmt numFmtId="167" formatCode="_ [$€-413]\ * #,##0.00_ ;_ [$€-413]\ * \-#,##0.00_ ;_ [$€-413]\ * &quot;-&quot;??_ ;_ @_ "/>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name val="Calibri"/>
      <family val="2"/>
      <scheme val="minor"/>
    </font>
    <font>
      <sz val="12"/>
      <color theme="1"/>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2"/>
      <color theme="0"/>
      <name val="Calibri"/>
      <family val="2"/>
      <scheme val="minor"/>
    </font>
    <font>
      <b/>
      <sz val="12"/>
      <name val="Calibri"/>
      <family val="2"/>
      <scheme val="minor"/>
    </font>
    <font>
      <b/>
      <sz val="14"/>
      <color theme="0"/>
      <name val="Calibri"/>
      <family val="2"/>
      <scheme val="minor"/>
    </font>
    <font>
      <sz val="14"/>
      <color theme="0"/>
      <name val="Calibri"/>
      <family val="2"/>
      <scheme val="minor"/>
    </font>
    <font>
      <i/>
      <sz val="11"/>
      <color theme="1"/>
      <name val="Calibri"/>
      <family val="2"/>
      <scheme val="minor"/>
    </font>
    <font>
      <sz val="9"/>
      <color theme="0"/>
      <name val="Calibri"/>
      <family val="2"/>
      <scheme val="minor"/>
    </font>
    <font>
      <b/>
      <sz val="16"/>
      <color theme="0"/>
      <name val="Calibri"/>
      <family val="2"/>
      <scheme val="minor"/>
    </font>
    <font>
      <b/>
      <sz val="14"/>
      <color theme="1"/>
      <name val="Calibri"/>
      <family val="2"/>
      <scheme val="minor"/>
    </font>
    <font>
      <b/>
      <sz val="10"/>
      <name val="Calibri"/>
      <family val="2"/>
      <scheme val="minor"/>
    </font>
    <font>
      <sz val="10"/>
      <color theme="0"/>
      <name val="Calibri"/>
      <family val="2"/>
      <scheme val="minor"/>
    </font>
    <font>
      <b/>
      <u/>
      <sz val="10"/>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315895"/>
        <bgColor indexed="64"/>
      </patternFill>
    </fill>
    <fill>
      <patternFill patternType="solid">
        <fgColor theme="5" tint="0.79998168889431442"/>
        <bgColor indexed="64"/>
      </patternFill>
    </fill>
    <fill>
      <patternFill patternType="solid">
        <fgColor rgb="FF22244C"/>
        <bgColor indexed="64"/>
      </patternFill>
    </fill>
    <fill>
      <patternFill patternType="solid">
        <fgColor rgb="FFFCE5D8"/>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59999389629810485"/>
        <bgColor indexed="64"/>
      </patternFill>
    </fill>
  </fills>
  <borders count="8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style="thin">
        <color theme="0" tint="-0.499984740745262"/>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diagonal/>
    </border>
    <border>
      <left style="thin">
        <color theme="0" tint="-0.34998626667073579"/>
      </left>
      <right/>
      <top/>
      <bottom/>
      <diagonal/>
    </border>
    <border>
      <left style="thin">
        <color theme="0" tint="-0.499984740745262"/>
      </left>
      <right style="medium">
        <color indexed="64"/>
      </right>
      <top style="medium">
        <color indexed="64"/>
      </top>
      <bottom/>
      <diagonal/>
    </border>
    <border>
      <left style="thin">
        <color theme="0" tint="-0.499984740745262"/>
      </left>
      <right style="medium">
        <color indexed="64"/>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medium">
        <color rgb="FF000000"/>
      </bottom>
      <diagonal/>
    </border>
    <border>
      <left style="medium">
        <color indexed="64"/>
      </left>
      <right style="thin">
        <color theme="0" tint="-0.499984740745262"/>
      </right>
      <top/>
      <bottom style="thin">
        <color theme="0" tint="-0.499984740745262"/>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s>
  <cellStyleXfs count="2">
    <xf numFmtId="0" fontId="0" fillId="0" borderId="0"/>
    <xf numFmtId="44" fontId="1" fillId="0" borderId="0" applyFont="0" applyFill="0" applyBorder="0" applyAlignment="0" applyProtection="0"/>
  </cellStyleXfs>
  <cellXfs count="279">
    <xf numFmtId="0" fontId="0" fillId="0" borderId="0" xfId="0"/>
    <xf numFmtId="0" fontId="0" fillId="0" borderId="0" xfId="0" applyAlignment="1">
      <alignment horizontal="right"/>
    </xf>
    <xf numFmtId="165" fontId="0" fillId="0" borderId="0" xfId="0" applyNumberFormat="1"/>
    <xf numFmtId="0" fontId="0" fillId="0" borderId="0" xfId="0" applyAlignment="1">
      <alignment vertical="center"/>
    </xf>
    <xf numFmtId="0" fontId="0" fillId="0" borderId="0" xfId="0" applyAlignment="1">
      <alignment horizontal="left" wrapText="1"/>
    </xf>
    <xf numFmtId="0" fontId="0" fillId="0" borderId="0" xfId="0" applyAlignment="1">
      <alignment vertical="top" wrapText="1"/>
    </xf>
    <xf numFmtId="0" fontId="0" fillId="2" borderId="0" xfId="0" applyFill="1"/>
    <xf numFmtId="0" fontId="5" fillId="0" borderId="0" xfId="0" applyFont="1"/>
    <xf numFmtId="0" fontId="2" fillId="0" borderId="0" xfId="0" applyFont="1"/>
    <xf numFmtId="0" fontId="0" fillId="0" borderId="0" xfId="0" applyProtection="1">
      <protection locked="0"/>
    </xf>
    <xf numFmtId="0" fontId="6" fillId="2" borderId="0" xfId="0" applyFont="1" applyFill="1" applyAlignment="1">
      <alignment vertical="center"/>
    </xf>
    <xf numFmtId="0" fontId="4" fillId="2" borderId="0" xfId="0" applyFont="1" applyFill="1"/>
    <xf numFmtId="0" fontId="2" fillId="2" borderId="0" xfId="0" applyFont="1" applyFill="1"/>
    <xf numFmtId="0" fontId="4" fillId="2" borderId="0" xfId="0" quotePrefix="1" applyFont="1" applyFill="1"/>
    <xf numFmtId="14" fontId="4" fillId="2" borderId="0" xfId="0" applyNumberFormat="1" applyFont="1" applyFill="1" applyAlignment="1">
      <alignment vertical="top"/>
    </xf>
    <xf numFmtId="0" fontId="4" fillId="0" borderId="49" xfId="0" applyFont="1" applyBorder="1" applyAlignment="1">
      <alignment horizontal="left"/>
    </xf>
    <xf numFmtId="0" fontId="4" fillId="0" borderId="52" xfId="0" applyFont="1" applyBorder="1" applyAlignment="1">
      <alignment horizontal="left"/>
    </xf>
    <xf numFmtId="0" fontId="2" fillId="0" borderId="49" xfId="0" applyFont="1" applyBorder="1" applyAlignment="1">
      <alignment horizontal="left"/>
    </xf>
    <xf numFmtId="0" fontId="4" fillId="0" borderId="49" xfId="0" quotePrefix="1" applyFont="1" applyBorder="1" applyAlignment="1">
      <alignment horizontal="left"/>
    </xf>
    <xf numFmtId="0" fontId="4" fillId="0" borderId="46" xfId="0" applyFont="1" applyBorder="1" applyAlignment="1">
      <alignment horizontal="left"/>
    </xf>
    <xf numFmtId="0" fontId="0" fillId="0" borderId="26" xfId="0" applyBorder="1" applyAlignment="1">
      <alignment horizontal="left"/>
    </xf>
    <xf numFmtId="0" fontId="0" fillId="0" borderId="0" xfId="0" applyAlignment="1">
      <alignment horizontal="left"/>
    </xf>
    <xf numFmtId="0" fontId="13" fillId="0" borderId="0" xfId="0" applyFont="1"/>
    <xf numFmtId="0" fontId="9" fillId="5" borderId="24" xfId="0" applyFont="1" applyFill="1" applyBorder="1" applyAlignment="1">
      <alignment horizontal="left" vertical="center"/>
    </xf>
    <xf numFmtId="0" fontId="11" fillId="5" borderId="7" xfId="0" applyFont="1" applyFill="1" applyBorder="1" applyAlignment="1">
      <alignment vertical="center"/>
    </xf>
    <xf numFmtId="14" fontId="11" fillId="5" borderId="7" xfId="0" applyNumberFormat="1" applyFont="1" applyFill="1" applyBorder="1" applyAlignment="1">
      <alignment vertical="center"/>
    </xf>
    <xf numFmtId="0" fontId="11" fillId="5" borderId="7" xfId="0" applyFont="1" applyFill="1" applyBorder="1" applyAlignment="1">
      <alignment horizontal="center" vertical="center"/>
    </xf>
    <xf numFmtId="0" fontId="9" fillId="5" borderId="24" xfId="0" applyFont="1" applyFill="1" applyBorder="1" applyAlignment="1">
      <alignment horizontal="left"/>
    </xf>
    <xf numFmtId="0" fontId="9" fillId="5" borderId="8" xfId="0" applyFont="1" applyFill="1" applyBorder="1" applyProtection="1">
      <protection locked="0"/>
    </xf>
    <xf numFmtId="0" fontId="11" fillId="5" borderId="7" xfId="0" applyFont="1" applyFill="1" applyBorder="1"/>
    <xf numFmtId="14" fontId="11" fillId="5" borderId="7" xfId="0" applyNumberFormat="1" applyFont="1" applyFill="1" applyBorder="1"/>
    <xf numFmtId="0" fontId="11" fillId="5" borderId="7" xfId="0" applyFont="1" applyFill="1" applyBorder="1" applyAlignment="1">
      <alignment horizontal="center"/>
    </xf>
    <xf numFmtId="0" fontId="12" fillId="5" borderId="7" xfId="0" applyFont="1" applyFill="1" applyBorder="1"/>
    <xf numFmtId="0" fontId="12" fillId="5" borderId="8" xfId="0" applyFont="1" applyFill="1" applyBorder="1"/>
    <xf numFmtId="0" fontId="14" fillId="3" borderId="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9" fontId="0" fillId="6" borderId="31" xfId="0" applyNumberFormat="1" applyFill="1" applyBorder="1" applyProtection="1">
      <protection locked="0"/>
    </xf>
    <xf numFmtId="165" fontId="0" fillId="4" borderId="1" xfId="0" applyNumberFormat="1" applyFill="1" applyBorder="1" applyAlignment="1" applyProtection="1">
      <alignment horizontal="right" vertical="center"/>
      <protection locked="0"/>
    </xf>
    <xf numFmtId="0" fontId="2" fillId="0" borderId="4"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165" fontId="2" fillId="0" borderId="22" xfId="0" applyNumberFormat="1" applyFont="1" applyBorder="1" applyAlignment="1">
      <alignment vertical="top" wrapText="1"/>
    </xf>
    <xf numFmtId="14" fontId="4" fillId="0" borderId="54" xfId="0" applyNumberFormat="1" applyFont="1" applyBorder="1" applyAlignment="1">
      <alignment horizontal="left"/>
    </xf>
    <xf numFmtId="14" fontId="4" fillId="0" borderId="30" xfId="0" applyNumberFormat="1" applyFont="1" applyBorder="1" applyAlignment="1">
      <alignment horizontal="left"/>
    </xf>
    <xf numFmtId="14" fontId="4" fillId="0" borderId="32" xfId="0" applyNumberFormat="1" applyFont="1" applyBorder="1" applyAlignment="1">
      <alignment horizontal="left"/>
    </xf>
    <xf numFmtId="0" fontId="0" fillId="6" borderId="9" xfId="0" applyFill="1" applyBorder="1" applyAlignment="1" applyProtection="1">
      <alignment vertical="center"/>
      <protection locked="0"/>
    </xf>
    <xf numFmtId="0" fontId="0" fillId="6" borderId="10" xfId="0" applyFill="1" applyBorder="1" applyAlignment="1" applyProtection="1">
      <alignment vertical="center"/>
      <protection locked="0"/>
    </xf>
    <xf numFmtId="0" fontId="3" fillId="6" borderId="10" xfId="0" applyFont="1" applyFill="1" applyBorder="1" applyAlignment="1" applyProtection="1">
      <alignment horizontal="center" vertical="center"/>
      <protection locked="0"/>
    </xf>
    <xf numFmtId="44" fontId="3" fillId="2" borderId="10" xfId="1" applyFont="1" applyFill="1" applyBorder="1" applyAlignment="1" applyProtection="1">
      <alignment vertical="center"/>
    </xf>
    <xf numFmtId="44" fontId="3" fillId="2" borderId="39" xfId="1" applyFont="1" applyFill="1" applyBorder="1" applyAlignment="1" applyProtection="1">
      <alignment horizontal="center" vertical="center"/>
    </xf>
    <xf numFmtId="44" fontId="3" fillId="2" borderId="39" xfId="1" applyFont="1" applyFill="1" applyBorder="1" applyAlignment="1" applyProtection="1">
      <alignment vertical="center"/>
    </xf>
    <xf numFmtId="0" fontId="3" fillId="6" borderId="39" xfId="0" applyFont="1" applyFill="1" applyBorder="1" applyAlignment="1" applyProtection="1">
      <alignment horizontal="center" vertical="center"/>
      <protection locked="0"/>
    </xf>
    <xf numFmtId="44" fontId="3" fillId="2" borderId="42" xfId="1" applyFont="1" applyFill="1" applyBorder="1" applyAlignment="1" applyProtection="1">
      <alignment vertical="center"/>
    </xf>
    <xf numFmtId="0" fontId="0" fillId="2" borderId="0" xfId="0" applyFill="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65" fontId="0" fillId="2" borderId="10" xfId="0" applyNumberFormat="1" applyFill="1" applyBorder="1" applyAlignment="1">
      <alignment horizontal="center" vertical="center"/>
    </xf>
    <xf numFmtId="0" fontId="0" fillId="6" borderId="28" xfId="0" applyFill="1" applyBorder="1" applyAlignment="1" applyProtection="1">
      <alignment vertical="center"/>
      <protection locked="0"/>
    </xf>
    <xf numFmtId="0" fontId="0" fillId="6" borderId="1" xfId="0" applyFill="1" applyBorder="1" applyAlignment="1" applyProtection="1">
      <alignment vertical="center"/>
      <protection locked="0"/>
    </xf>
    <xf numFmtId="0" fontId="0" fillId="6" borderId="45" xfId="0" applyFill="1" applyBorder="1" applyAlignment="1" applyProtection="1">
      <alignment vertical="center"/>
      <protection locked="0"/>
    </xf>
    <xf numFmtId="0" fontId="3" fillId="6" borderId="44" xfId="0" applyFont="1" applyFill="1" applyBorder="1" applyAlignment="1" applyProtection="1">
      <alignment horizontal="center" vertical="center"/>
      <protection locked="0"/>
    </xf>
    <xf numFmtId="44" fontId="3" fillId="2" borderId="40" xfId="1" applyFont="1" applyFill="1" applyBorder="1" applyAlignment="1" applyProtection="1">
      <alignment vertical="center"/>
    </xf>
    <xf numFmtId="0" fontId="3" fillId="6" borderId="1" xfId="0" applyFont="1" applyFill="1" applyBorder="1" applyAlignment="1" applyProtection="1">
      <alignment horizontal="center" vertical="center"/>
      <protection locked="0"/>
    </xf>
    <xf numFmtId="44" fontId="3" fillId="2" borderId="1" xfId="1" applyFont="1" applyFill="1" applyBorder="1" applyAlignment="1" applyProtection="1">
      <alignment horizontal="center" vertical="center"/>
    </xf>
    <xf numFmtId="44" fontId="3" fillId="2" borderId="1" xfId="1" applyFont="1" applyFill="1" applyBorder="1" applyAlignment="1" applyProtection="1">
      <alignment vertical="center"/>
    </xf>
    <xf numFmtId="44" fontId="3" fillId="2" borderId="29" xfId="1" applyFont="1" applyFill="1" applyBorder="1" applyAlignment="1" applyProtection="1">
      <alignment vertical="center"/>
    </xf>
    <xf numFmtId="0" fontId="0" fillId="2" borderId="28" xfId="0" applyFill="1" applyBorder="1" applyAlignment="1">
      <alignment horizontal="center" vertical="center"/>
    </xf>
    <xf numFmtId="0" fontId="0" fillId="2" borderId="1" xfId="0" applyFill="1" applyBorder="1" applyAlignment="1">
      <alignment horizontal="center" vertical="center"/>
    </xf>
    <xf numFmtId="165" fontId="0" fillId="2" borderId="1" xfId="0" applyNumberFormat="1" applyFill="1" applyBorder="1" applyAlignment="1">
      <alignment horizontal="center" vertical="center"/>
    </xf>
    <xf numFmtId="0" fontId="0" fillId="6" borderId="1" xfId="0" quotePrefix="1" applyFill="1" applyBorder="1" applyAlignment="1" applyProtection="1">
      <alignment vertical="center"/>
      <protection locked="0"/>
    </xf>
    <xf numFmtId="0" fontId="3" fillId="6" borderId="37" xfId="0" applyFont="1" applyFill="1" applyBorder="1" applyAlignment="1" applyProtection="1">
      <alignment horizontal="center" vertical="center"/>
      <protection locked="0"/>
    </xf>
    <xf numFmtId="0" fontId="3" fillId="6" borderId="38" xfId="0" applyFont="1" applyFill="1" applyBorder="1" applyAlignment="1" applyProtection="1">
      <alignment horizontal="center" vertical="center"/>
      <protection locked="0"/>
    </xf>
    <xf numFmtId="44" fontId="3" fillId="2" borderId="43" xfId="1" applyFont="1" applyFill="1" applyBorder="1" applyAlignment="1" applyProtection="1">
      <alignment vertical="center"/>
    </xf>
    <xf numFmtId="44" fontId="3" fillId="2" borderId="36" xfId="1" applyFont="1" applyFill="1" applyBorder="1" applyAlignment="1" applyProtection="1">
      <alignment vertical="center"/>
    </xf>
    <xf numFmtId="44" fontId="3" fillId="2" borderId="38" xfId="1" applyFont="1" applyFill="1" applyBorder="1" applyAlignment="1" applyProtection="1">
      <alignment vertical="center"/>
    </xf>
    <xf numFmtId="44" fontId="3" fillId="2" borderId="37" xfId="1" applyFont="1" applyFill="1" applyBorder="1" applyAlignment="1" applyProtection="1">
      <alignment vertical="center"/>
    </xf>
    <xf numFmtId="44" fontId="3" fillId="2" borderId="3" xfId="1" applyFont="1" applyFill="1" applyBorder="1" applyAlignment="1" applyProtection="1">
      <alignment vertical="center"/>
    </xf>
    <xf numFmtId="44" fontId="3" fillId="2" borderId="41" xfId="1" applyFont="1" applyFill="1" applyBorder="1" applyAlignment="1" applyProtection="1">
      <alignment vertical="center"/>
    </xf>
    <xf numFmtId="0" fontId="0" fillId="6" borderId="12" xfId="0" applyFill="1" applyBorder="1" applyAlignment="1" applyProtection="1">
      <alignment vertical="center"/>
      <protection locked="0"/>
    </xf>
    <xf numFmtId="0" fontId="0" fillId="6" borderId="13" xfId="0" applyFill="1" applyBorder="1" applyAlignment="1" applyProtection="1">
      <alignment vertical="center"/>
      <protection locked="0"/>
    </xf>
    <xf numFmtId="0" fontId="3" fillId="6" borderId="13" xfId="0" applyFont="1" applyFill="1" applyBorder="1" applyAlignment="1" applyProtection="1">
      <alignment horizontal="center" vertical="center"/>
      <protection locked="0"/>
    </xf>
    <xf numFmtId="44" fontId="3" fillId="2" borderId="13" xfId="1" applyFont="1" applyFill="1" applyBorder="1" applyAlignment="1" applyProtection="1">
      <alignment vertical="center"/>
    </xf>
    <xf numFmtId="44" fontId="3" fillId="2" borderId="2" xfId="1" applyFont="1" applyFill="1" applyBorder="1" applyAlignment="1" applyProtection="1">
      <alignment horizontal="center" vertical="center"/>
    </xf>
    <xf numFmtId="44" fontId="3" fillId="2" borderId="2" xfId="1" applyFont="1" applyFill="1" applyBorder="1" applyAlignment="1" applyProtection="1">
      <alignment vertical="center"/>
    </xf>
    <xf numFmtId="0" fontId="3" fillId="6" borderId="20" xfId="0" applyFont="1" applyFill="1" applyBorder="1" applyAlignment="1" applyProtection="1">
      <alignment horizontal="center" vertical="center"/>
      <protection locked="0"/>
    </xf>
    <xf numFmtId="44" fontId="3" fillId="2" borderId="35" xfId="1" applyFont="1" applyFill="1" applyBorder="1" applyAlignment="1" applyProtection="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165" fontId="0" fillId="2" borderId="13" xfId="0" applyNumberFormat="1" applyFill="1" applyBorder="1" applyAlignment="1">
      <alignment horizontal="center" vertical="center"/>
    </xf>
    <xf numFmtId="0" fontId="2" fillId="2" borderId="21" xfId="0" applyFont="1" applyFill="1" applyBorder="1" applyAlignment="1">
      <alignment horizontal="center" vertical="center"/>
    </xf>
    <xf numFmtId="44" fontId="2" fillId="2" borderId="21" xfId="0" applyNumberFormat="1" applyFont="1" applyFill="1" applyBorder="1" applyAlignment="1">
      <alignment vertical="center"/>
    </xf>
    <xf numFmtId="44" fontId="2" fillId="2" borderId="22" xfId="0" applyNumberFormat="1" applyFont="1" applyFill="1" applyBorder="1" applyAlignment="1">
      <alignment vertical="center"/>
    </xf>
    <xf numFmtId="0" fontId="2" fillId="2" borderId="4" xfId="0" applyFont="1" applyFill="1" applyBorder="1" applyAlignment="1">
      <alignment horizontal="center" vertical="center"/>
    </xf>
    <xf numFmtId="0" fontId="10" fillId="4" borderId="8" xfId="0" applyFont="1" applyFill="1" applyBorder="1" applyAlignment="1" applyProtection="1">
      <alignment horizontal="left"/>
      <protection locked="0"/>
    </xf>
    <xf numFmtId="0" fontId="0" fillId="0" borderId="0" xfId="0" applyAlignment="1">
      <alignment horizontal="left" vertical="top"/>
    </xf>
    <xf numFmtId="166" fontId="0" fillId="4" borderId="63" xfId="0" applyNumberFormat="1" applyFill="1" applyBorder="1" applyAlignment="1" applyProtection="1">
      <alignment horizontal="right" vertical="center"/>
      <protection locked="0"/>
    </xf>
    <xf numFmtId="166" fontId="0" fillId="4" borderId="28" xfId="0" applyNumberFormat="1" applyFill="1" applyBorder="1" applyAlignment="1" applyProtection="1">
      <alignment horizontal="right" vertical="center"/>
      <protection locked="0"/>
    </xf>
    <xf numFmtId="166" fontId="0" fillId="4" borderId="12" xfId="0" applyNumberFormat="1" applyFill="1" applyBorder="1" applyAlignment="1" applyProtection="1">
      <alignment horizontal="right" vertical="center"/>
      <protection locked="0"/>
    </xf>
    <xf numFmtId="44" fontId="0" fillId="0" borderId="0" xfId="1" applyFont="1"/>
    <xf numFmtId="0" fontId="0" fillId="9" borderId="0" xfId="0" applyFill="1"/>
    <xf numFmtId="165" fontId="1" fillId="2" borderId="11" xfId="1" applyNumberFormat="1" applyFont="1" applyFill="1" applyBorder="1" applyAlignment="1" applyProtection="1">
      <alignment vertical="center"/>
    </xf>
    <xf numFmtId="165" fontId="1" fillId="2" borderId="29" xfId="1" applyNumberFormat="1" applyFont="1" applyFill="1" applyBorder="1" applyAlignment="1" applyProtection="1">
      <alignment vertical="center"/>
    </xf>
    <xf numFmtId="165" fontId="1" fillId="2" borderId="14" xfId="1" applyNumberFormat="1" applyFont="1" applyFill="1" applyBorder="1" applyAlignment="1" applyProtection="1">
      <alignment vertical="center"/>
    </xf>
    <xf numFmtId="0" fontId="17" fillId="8" borderId="56" xfId="0" applyFont="1" applyFill="1" applyBorder="1" applyAlignment="1">
      <alignment horizontal="left" wrapText="1"/>
    </xf>
    <xf numFmtId="39" fontId="17" fillId="8" borderId="56" xfId="0" applyNumberFormat="1" applyFont="1" applyFill="1" applyBorder="1" applyAlignment="1">
      <alignment horizontal="left" wrapText="1"/>
    </xf>
    <xf numFmtId="44" fontId="0" fillId="0" borderId="57" xfId="1" applyFont="1" applyBorder="1"/>
    <xf numFmtId="44" fontId="0" fillId="0" borderId="66" xfId="1" applyFont="1" applyBorder="1"/>
    <xf numFmtId="44" fontId="16" fillId="7" borderId="64" xfId="1" applyFont="1" applyFill="1" applyBorder="1"/>
    <xf numFmtId="7" fontId="2" fillId="0" borderId="8" xfId="0" applyNumberFormat="1" applyFont="1" applyBorder="1" applyAlignment="1">
      <alignment horizontal="left"/>
    </xf>
    <xf numFmtId="9" fontId="0" fillId="0" borderId="0" xfId="1" applyNumberFormat="1" applyFont="1"/>
    <xf numFmtId="0" fontId="4" fillId="0" borderId="0" xfId="0" applyFont="1" applyAlignment="1">
      <alignment horizontal="left" vertical="center"/>
    </xf>
    <xf numFmtId="0" fontId="17" fillId="10" borderId="56" xfId="0" applyFont="1" applyFill="1" applyBorder="1" applyAlignment="1">
      <alignment horizontal="left" wrapText="1"/>
    </xf>
    <xf numFmtId="0" fontId="9" fillId="5" borderId="8" xfId="0" applyFont="1" applyFill="1" applyBorder="1" applyAlignment="1">
      <alignment vertical="center"/>
    </xf>
    <xf numFmtId="0" fontId="11" fillId="5" borderId="24" xfId="0" applyFont="1" applyFill="1" applyBorder="1" applyAlignment="1">
      <alignment vertical="center"/>
    </xf>
    <xf numFmtId="0" fontId="9" fillId="5" borderId="7" xfId="0" applyFont="1" applyFill="1" applyBorder="1" applyAlignment="1">
      <alignment vertical="center"/>
    </xf>
    <xf numFmtId="0" fontId="0" fillId="4" borderId="24" xfId="0" applyFill="1" applyBorder="1"/>
    <xf numFmtId="0" fontId="0" fillId="4" borderId="8" xfId="0" applyFill="1" applyBorder="1"/>
    <xf numFmtId="0" fontId="8" fillId="3" borderId="71"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0" fillId="4" borderId="72" xfId="0" applyFill="1" applyBorder="1" applyAlignment="1" applyProtection="1">
      <alignment vertical="center"/>
      <protection locked="0"/>
    </xf>
    <xf numFmtId="0" fontId="0" fillId="4" borderId="73" xfId="0" applyFill="1" applyBorder="1" applyAlignment="1" applyProtection="1">
      <alignment vertical="center"/>
      <protection locked="0"/>
    </xf>
    <xf numFmtId="0" fontId="0" fillId="4" borderId="74" xfId="0" applyFill="1" applyBorder="1" applyAlignment="1" applyProtection="1">
      <alignment vertical="center"/>
      <protection locked="0"/>
    </xf>
    <xf numFmtId="0" fontId="3" fillId="4" borderId="75" xfId="0" applyFont="1" applyFill="1" applyBorder="1" applyAlignment="1" applyProtection="1">
      <alignment horizontal="center" vertical="center"/>
      <protection locked="0"/>
    </xf>
    <xf numFmtId="0" fontId="3" fillId="2" borderId="76" xfId="1" applyNumberFormat="1" applyFont="1" applyFill="1" applyBorder="1" applyAlignment="1">
      <alignment horizontal="center" vertical="center"/>
    </xf>
    <xf numFmtId="44" fontId="3" fillId="2" borderId="77" xfId="1" applyFont="1" applyFill="1" applyBorder="1" applyAlignment="1">
      <alignment horizontal="center" vertical="center"/>
    </xf>
    <xf numFmtId="44" fontId="3" fillId="2" borderId="78" xfId="1" applyFont="1" applyFill="1" applyBorder="1" applyAlignment="1">
      <alignment vertical="center"/>
    </xf>
    <xf numFmtId="0" fontId="3" fillId="0" borderId="79" xfId="0" applyFont="1" applyBorder="1" applyAlignment="1">
      <alignment horizontal="center" vertical="center"/>
    </xf>
    <xf numFmtId="44" fontId="3" fillId="2" borderId="56" xfId="1" applyFont="1" applyFill="1" applyBorder="1" applyAlignment="1">
      <alignment horizontal="center" vertical="center"/>
    </xf>
    <xf numFmtId="44" fontId="3" fillId="2" borderId="57" xfId="1" applyFont="1" applyFill="1" applyBorder="1" applyAlignment="1">
      <alignment vertical="center"/>
    </xf>
    <xf numFmtId="0" fontId="2" fillId="2" borderId="70" xfId="0" applyFont="1" applyFill="1" applyBorder="1" applyAlignment="1">
      <alignment horizontal="center" vertical="center"/>
    </xf>
    <xf numFmtId="0" fontId="2" fillId="2" borderId="7" xfId="0" applyFont="1" applyFill="1" applyBorder="1" applyAlignment="1">
      <alignment vertical="center"/>
    </xf>
    <xf numFmtId="0" fontId="2" fillId="2" borderId="80" xfId="0" applyFont="1" applyFill="1" applyBorder="1" applyAlignment="1">
      <alignment vertical="center"/>
    </xf>
    <xf numFmtId="167" fontId="2" fillId="2" borderId="64" xfId="0" applyNumberFormat="1" applyFont="1" applyFill="1" applyBorder="1" applyAlignment="1">
      <alignment vertical="center"/>
    </xf>
    <xf numFmtId="0" fontId="4" fillId="2" borderId="0" xfId="0" applyFont="1" applyFill="1" applyAlignment="1">
      <alignment horizontal="left"/>
    </xf>
    <xf numFmtId="0" fontId="2" fillId="2" borderId="0" xfId="0" applyFont="1" applyFill="1" applyAlignment="1">
      <alignment horizontal="left"/>
    </xf>
    <xf numFmtId="0" fontId="7" fillId="2" borderId="0" xfId="0" applyFont="1" applyFill="1"/>
    <xf numFmtId="14" fontId="4" fillId="2" borderId="0" xfId="0" applyNumberFormat="1" applyFont="1" applyFill="1" applyAlignment="1">
      <alignment horizontal="left" vertical="top"/>
    </xf>
    <xf numFmtId="0" fontId="0" fillId="11" borderId="63" xfId="0" applyFill="1" applyBorder="1" applyAlignment="1">
      <alignment horizontal="left" vertical="center"/>
    </xf>
    <xf numFmtId="0" fontId="0" fillId="11" borderId="2" xfId="0" applyFill="1" applyBorder="1" applyAlignment="1">
      <alignment horizontal="left" vertical="center"/>
    </xf>
    <xf numFmtId="0" fontId="0" fillId="11" borderId="2" xfId="0" applyFill="1" applyBorder="1" applyAlignment="1">
      <alignment vertical="center"/>
    </xf>
    <xf numFmtId="165" fontId="0" fillId="11" borderId="2" xfId="0" applyNumberFormat="1" applyFill="1" applyBorder="1" applyAlignment="1">
      <alignment horizontal="right" vertical="center"/>
    </xf>
    <xf numFmtId="165" fontId="0" fillId="11" borderId="1" xfId="0" applyNumberFormat="1" applyFill="1" applyBorder="1" applyAlignment="1">
      <alignment horizontal="right" vertical="center"/>
    </xf>
    <xf numFmtId="0" fontId="0" fillId="11" borderId="1" xfId="0" applyFill="1" applyBorder="1" applyAlignment="1">
      <alignment vertical="center"/>
    </xf>
    <xf numFmtId="165" fontId="0" fillId="11" borderId="35" xfId="0" applyNumberFormat="1" applyFill="1" applyBorder="1" applyAlignment="1">
      <alignment horizontal="right" vertical="center"/>
    </xf>
    <xf numFmtId="165" fontId="0" fillId="11" borderId="29" xfId="0" applyNumberFormat="1" applyFill="1" applyBorder="1" applyAlignment="1">
      <alignment horizontal="right" vertical="center"/>
    </xf>
    <xf numFmtId="165" fontId="0" fillId="11" borderId="3" xfId="0" applyNumberFormat="1" applyFill="1" applyBorder="1" applyAlignment="1">
      <alignment horizontal="right" vertical="center"/>
    </xf>
    <xf numFmtId="0" fontId="0" fillId="11" borderId="2" xfId="0" applyFill="1" applyBorder="1" applyAlignment="1">
      <alignment horizontal="right" vertical="center"/>
    </xf>
    <xf numFmtId="0" fontId="0" fillId="11" borderId="1" xfId="0" applyFill="1" applyBorder="1" applyAlignment="1">
      <alignment horizontal="right" vertical="center"/>
    </xf>
    <xf numFmtId="0" fontId="0" fillId="12" borderId="28" xfId="0" applyFill="1" applyBorder="1" applyAlignment="1">
      <alignment horizontal="left" vertical="center"/>
    </xf>
    <xf numFmtId="0" fontId="0" fillId="12" borderId="1" xfId="0" applyFill="1" applyBorder="1" applyAlignment="1">
      <alignment horizontal="left" vertical="center"/>
    </xf>
    <xf numFmtId="0" fontId="0" fillId="12" borderId="1" xfId="0" applyFill="1" applyBorder="1" applyAlignment="1">
      <alignment vertical="center"/>
    </xf>
    <xf numFmtId="165" fontId="0" fillId="12" borderId="2" xfId="0" applyNumberFormat="1" applyFill="1" applyBorder="1" applyAlignment="1">
      <alignment horizontal="right" vertical="center"/>
    </xf>
    <xf numFmtId="165" fontId="0" fillId="12" borderId="1" xfId="0" applyNumberFormat="1" applyFill="1" applyBorder="1" applyAlignment="1">
      <alignment horizontal="right" vertical="center"/>
    </xf>
    <xf numFmtId="165" fontId="0" fillId="12" borderId="29" xfId="0" applyNumberFormat="1" applyFill="1" applyBorder="1" applyAlignment="1">
      <alignment horizontal="right" vertical="center"/>
    </xf>
    <xf numFmtId="0" fontId="0" fillId="12" borderId="1" xfId="0" applyFill="1" applyBorder="1" applyAlignment="1">
      <alignment horizontal="right" vertical="center"/>
    </xf>
    <xf numFmtId="164" fontId="0" fillId="12" borderId="1" xfId="0" applyNumberFormat="1" applyFill="1" applyBorder="1" applyAlignment="1">
      <alignment horizontal="right" vertical="center"/>
    </xf>
    <xf numFmtId="165" fontId="0" fillId="12" borderId="61" xfId="0" applyNumberFormat="1" applyFill="1" applyBorder="1" applyAlignment="1">
      <alignment horizontal="right" vertical="center"/>
    </xf>
    <xf numFmtId="0" fontId="0" fillId="12" borderId="13" xfId="0" applyFill="1" applyBorder="1" applyAlignment="1">
      <alignment vertical="center"/>
    </xf>
    <xf numFmtId="165" fontId="0" fillId="12" borderId="59" xfId="0" applyNumberFormat="1" applyFill="1" applyBorder="1" applyAlignment="1">
      <alignment horizontal="right" vertical="center"/>
    </xf>
    <xf numFmtId="165" fontId="0" fillId="12" borderId="62" xfId="0" applyNumberFormat="1" applyFill="1" applyBorder="1" applyAlignment="1">
      <alignment horizontal="right" vertical="center"/>
    </xf>
    <xf numFmtId="165" fontId="0" fillId="12" borderId="60" xfId="0" applyNumberFormat="1" applyFill="1" applyBorder="1" applyAlignment="1">
      <alignment horizontal="right" vertical="center"/>
    </xf>
    <xf numFmtId="165" fontId="0" fillId="12" borderId="58" xfId="0" applyNumberFormat="1" applyFill="1" applyBorder="1" applyAlignment="1">
      <alignment horizontal="right" vertical="center"/>
    </xf>
    <xf numFmtId="165" fontId="0" fillId="12" borderId="14" xfId="0" applyNumberFormat="1" applyFill="1" applyBorder="1" applyAlignment="1">
      <alignment horizontal="right" vertical="center"/>
    </xf>
    <xf numFmtId="0" fontId="0" fillId="12" borderId="13" xfId="0" applyFill="1" applyBorder="1" applyAlignment="1">
      <alignment horizontal="right" vertical="center"/>
    </xf>
    <xf numFmtId="0" fontId="7" fillId="4" borderId="49" xfId="0" quotePrefix="1" applyFont="1" applyFill="1" applyBorder="1" applyAlignment="1" applyProtection="1">
      <alignment horizontal="left" vertical="center"/>
      <protection locked="0"/>
    </xf>
    <xf numFmtId="0" fontId="7" fillId="4" borderId="50" xfId="0" quotePrefix="1" applyFont="1" applyFill="1" applyBorder="1" applyAlignment="1" applyProtection="1">
      <alignment horizontal="left" vertical="center"/>
      <protection locked="0"/>
    </xf>
    <xf numFmtId="0" fontId="7" fillId="4" borderId="51" xfId="0" quotePrefix="1" applyFont="1" applyFill="1" applyBorder="1" applyAlignment="1" applyProtection="1">
      <alignment horizontal="left" vertical="center"/>
      <protection locked="0"/>
    </xf>
    <xf numFmtId="0" fontId="16" fillId="7" borderId="24" xfId="0" applyFont="1" applyFill="1" applyBorder="1" applyAlignment="1">
      <alignment horizontal="left"/>
    </xf>
    <xf numFmtId="0" fontId="16" fillId="7" borderId="67" xfId="0" applyFont="1" applyFill="1" applyBorder="1" applyAlignment="1">
      <alignment horizontal="left"/>
    </xf>
    <xf numFmtId="14" fontId="11" fillId="5" borderId="7" xfId="0" applyNumberFormat="1" applyFont="1" applyFill="1" applyBorder="1" applyAlignment="1">
      <alignment horizontal="left"/>
    </xf>
    <xf numFmtId="0" fontId="0" fillId="4" borderId="24"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7" fillId="4" borderId="46" xfId="0" quotePrefix="1" applyFont="1" applyFill="1" applyBorder="1" applyAlignment="1" applyProtection="1">
      <alignment horizontal="left" vertical="center"/>
      <protection locked="0"/>
    </xf>
    <xf numFmtId="0" fontId="7" fillId="4" borderId="47" xfId="0" quotePrefix="1" applyFont="1" applyFill="1" applyBorder="1" applyAlignment="1" applyProtection="1">
      <alignment horizontal="left" vertical="center"/>
      <protection locked="0"/>
    </xf>
    <xf numFmtId="0" fontId="7" fillId="4" borderId="48" xfId="0" quotePrefix="1" applyFont="1" applyFill="1" applyBorder="1" applyAlignment="1" applyProtection="1">
      <alignment horizontal="left" vertical="center"/>
      <protection locked="0"/>
    </xf>
    <xf numFmtId="7" fontId="2" fillId="2" borderId="24" xfId="0" applyNumberFormat="1" applyFont="1" applyFill="1" applyBorder="1" applyAlignment="1">
      <alignment horizontal="left"/>
    </xf>
    <xf numFmtId="7" fontId="2" fillId="2" borderId="67" xfId="0" applyNumberFormat="1" applyFont="1" applyFill="1" applyBorder="1" applyAlignment="1">
      <alignment horizontal="left"/>
    </xf>
    <xf numFmtId="0" fontId="15" fillId="3" borderId="24" xfId="0" applyFont="1" applyFill="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0" fillId="0" borderId="52" xfId="0" applyBorder="1" applyAlignment="1">
      <alignment horizontal="left"/>
    </xf>
    <xf numFmtId="0" fontId="0" fillId="0" borderId="65" xfId="0" applyBorder="1" applyAlignment="1">
      <alignment horizontal="left"/>
    </xf>
    <xf numFmtId="0" fontId="0" fillId="0" borderId="68" xfId="0" applyBorder="1" applyAlignment="1">
      <alignment horizontal="left"/>
    </xf>
    <xf numFmtId="0" fontId="0" fillId="0" borderId="69" xfId="0" applyBorder="1" applyAlignment="1">
      <alignment horizontal="left"/>
    </xf>
    <xf numFmtId="0" fontId="7" fillId="4" borderId="49" xfId="0" applyFont="1" applyFill="1" applyBorder="1" applyAlignment="1" applyProtection="1">
      <alignment horizontal="left" vertical="center"/>
      <protection locked="0"/>
    </xf>
    <xf numFmtId="0" fontId="7" fillId="4" borderId="50" xfId="0" applyFont="1" applyFill="1" applyBorder="1" applyAlignment="1" applyProtection="1">
      <alignment horizontal="left" vertical="center"/>
      <protection locked="0"/>
    </xf>
    <xf numFmtId="0" fontId="7" fillId="4" borderId="51" xfId="0" applyFont="1" applyFill="1" applyBorder="1" applyAlignment="1" applyProtection="1">
      <alignment horizontal="left" vertical="center"/>
      <protection locked="0"/>
    </xf>
    <xf numFmtId="0" fontId="7" fillId="4" borderId="54" xfId="0" applyFont="1" applyFill="1" applyBorder="1" applyAlignment="1" applyProtection="1">
      <alignment horizontal="left" vertical="center"/>
      <protection locked="0"/>
    </xf>
    <xf numFmtId="0" fontId="7" fillId="4" borderId="53" xfId="0" applyFont="1" applyFill="1" applyBorder="1" applyAlignment="1" applyProtection="1">
      <alignment horizontal="left" vertical="center"/>
      <protection locked="0"/>
    </xf>
    <xf numFmtId="0" fontId="7" fillId="4" borderId="55" xfId="0" applyFont="1" applyFill="1" applyBorder="1" applyAlignment="1" applyProtection="1">
      <alignment horizontal="left" vertical="center"/>
      <protection locked="0"/>
    </xf>
    <xf numFmtId="0" fontId="7" fillId="4" borderId="30" xfId="0" applyFont="1" applyFill="1" applyBorder="1" applyAlignment="1" applyProtection="1">
      <alignment horizontal="left" vertical="center"/>
      <protection locked="0"/>
    </xf>
    <xf numFmtId="0" fontId="7" fillId="4" borderId="31" xfId="0" applyFont="1" applyFill="1" applyBorder="1" applyAlignment="1" applyProtection="1">
      <alignment horizontal="left" vertical="center"/>
      <protection locked="0"/>
    </xf>
    <xf numFmtId="0" fontId="7" fillId="4" borderId="32" xfId="0" applyFont="1" applyFill="1" applyBorder="1" applyAlignment="1" applyProtection="1">
      <alignment horizontal="left" vertical="center"/>
      <protection locked="0"/>
    </xf>
    <xf numFmtId="0" fontId="7" fillId="4" borderId="34" xfId="0" applyFont="1" applyFill="1" applyBorder="1" applyAlignment="1" applyProtection="1">
      <alignment horizontal="left" vertical="center"/>
      <protection locked="0"/>
    </xf>
    <xf numFmtId="0" fontId="0" fillId="4" borderId="49" xfId="0" applyFill="1" applyBorder="1" applyAlignment="1" applyProtection="1">
      <alignment horizontal="left" vertical="center"/>
      <protection locked="0"/>
    </xf>
    <xf numFmtId="0" fontId="0" fillId="4" borderId="50" xfId="0" applyFill="1" applyBorder="1" applyAlignment="1" applyProtection="1">
      <alignment horizontal="left" vertical="center"/>
      <protection locked="0"/>
    </xf>
    <xf numFmtId="0" fontId="0" fillId="4" borderId="51" xfId="0" applyFill="1" applyBorder="1" applyAlignment="1" applyProtection="1">
      <alignment horizontal="left" vertical="center"/>
      <protection locked="0"/>
    </xf>
    <xf numFmtId="0" fontId="4" fillId="2" borderId="0" xfId="0" quotePrefix="1" applyFont="1" applyFill="1" applyAlignment="1">
      <alignment horizontal="left"/>
    </xf>
    <xf numFmtId="0" fontId="4" fillId="2" borderId="0" xfId="0" applyFont="1" applyFill="1" applyAlignment="1">
      <alignment horizontal="center"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0" fillId="6" borderId="24" xfId="0" applyFill="1" applyBorder="1" applyAlignment="1">
      <alignment horizontal="left"/>
    </xf>
    <xf numFmtId="0" fontId="0" fillId="6" borderId="7" xfId="0" applyFill="1" applyBorder="1" applyAlignment="1">
      <alignment horizontal="left"/>
    </xf>
    <xf numFmtId="0" fontId="0" fillId="6" borderId="8" xfId="0" applyFill="1" applyBorder="1" applyAlignment="1">
      <alignment horizontal="left"/>
    </xf>
    <xf numFmtId="0" fontId="2" fillId="2" borderId="24" xfId="0" applyFont="1" applyFill="1" applyBorder="1" applyAlignment="1">
      <alignment horizontal="right" vertical="center"/>
    </xf>
    <xf numFmtId="0" fontId="2" fillId="2" borderId="7" xfId="0" applyFont="1" applyFill="1" applyBorder="1" applyAlignment="1">
      <alignment horizontal="right" vertical="center"/>
    </xf>
    <xf numFmtId="0" fontId="2" fillId="2" borderId="6" xfId="0" applyFont="1" applyFill="1" applyBorder="1" applyAlignment="1">
      <alignment horizontal="right" vertical="center"/>
    </xf>
    <xf numFmtId="0" fontId="0" fillId="0" borderId="33" xfId="0"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7" fontId="8" fillId="3" borderId="25" xfId="0" applyNumberFormat="1" applyFont="1" applyFill="1" applyBorder="1" applyAlignment="1">
      <alignment horizontal="right" vertical="center"/>
    </xf>
    <xf numFmtId="7" fontId="8" fillId="3" borderId="27" xfId="0" applyNumberFormat="1" applyFont="1" applyFill="1" applyBorder="1" applyAlignment="1">
      <alignment horizontal="right" vertical="center"/>
    </xf>
    <xf numFmtId="7" fontId="8" fillId="3" borderId="32" xfId="0" applyNumberFormat="1" applyFont="1" applyFill="1" applyBorder="1" applyAlignment="1">
      <alignment horizontal="right" vertical="center"/>
    </xf>
    <xf numFmtId="7" fontId="8" fillId="3" borderId="34" xfId="0" applyNumberFormat="1" applyFont="1" applyFill="1" applyBorder="1" applyAlignment="1">
      <alignment horizontal="right" vertical="center"/>
    </xf>
    <xf numFmtId="0" fontId="9" fillId="5" borderId="24" xfId="0" applyFont="1" applyFill="1" applyBorder="1" applyAlignment="1">
      <alignment horizontal="left" vertical="center"/>
    </xf>
    <xf numFmtId="0" fontId="9" fillId="5" borderId="8" xfId="0" applyFont="1" applyFill="1" applyBorder="1" applyAlignment="1">
      <alignment horizontal="left"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0" fillId="0" borderId="25" xfId="0" applyBorder="1" applyAlignment="1">
      <alignment horizontal="left"/>
    </xf>
    <xf numFmtId="0" fontId="0" fillId="0" borderId="26" xfId="0" applyBorder="1" applyAlignment="1">
      <alignment horizontal="left"/>
    </xf>
    <xf numFmtId="44" fontId="0" fillId="0" borderId="26" xfId="0" applyNumberFormat="1" applyBorder="1" applyAlignment="1">
      <alignment horizontal="right"/>
    </xf>
    <xf numFmtId="44" fontId="0" fillId="0" borderId="27" xfId="0" applyNumberFormat="1" applyBorder="1" applyAlignment="1">
      <alignment horizontal="right"/>
    </xf>
    <xf numFmtId="0" fontId="0" fillId="0" borderId="30" xfId="0" applyBorder="1" applyAlignment="1">
      <alignment horizontal="left"/>
    </xf>
    <xf numFmtId="0" fontId="0" fillId="0" borderId="0" xfId="0" applyAlignment="1">
      <alignment horizontal="left"/>
    </xf>
    <xf numFmtId="0" fontId="10" fillId="6" borderId="24" xfId="0" applyFont="1" applyFill="1" applyBorder="1" applyAlignment="1" applyProtection="1">
      <alignment horizontal="left" vertical="center"/>
      <protection locked="0"/>
    </xf>
    <xf numFmtId="0" fontId="10" fillId="6" borderId="8" xfId="0" applyFont="1" applyFill="1" applyBorder="1" applyAlignment="1" applyProtection="1">
      <alignment horizontal="left" vertical="center"/>
      <protection locked="0"/>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8" fillId="3" borderId="70" xfId="0" applyFont="1" applyFill="1" applyBorder="1" applyAlignment="1">
      <alignment horizontal="center" vertical="center" wrapText="1"/>
    </xf>
    <xf numFmtId="0" fontId="10" fillId="4" borderId="24" xfId="0" applyFont="1" applyFill="1" applyBorder="1" applyAlignment="1" applyProtection="1">
      <alignment horizontal="left" vertical="center"/>
      <protection locked="0"/>
    </xf>
    <xf numFmtId="0" fontId="10" fillId="4" borderId="8" xfId="0" applyFont="1" applyFill="1" applyBorder="1" applyAlignment="1" applyProtection="1">
      <alignment horizontal="left" vertical="center"/>
      <protection locked="0"/>
    </xf>
    <xf numFmtId="0" fontId="2" fillId="0" borderId="70" xfId="0" applyFont="1" applyBorder="1" applyAlignment="1">
      <alignment horizontal="center" vertical="center"/>
    </xf>
    <xf numFmtId="0" fontId="2" fillId="0" borderId="24" xfId="0" applyFont="1" applyBorder="1" applyAlignment="1">
      <alignment horizontal="center" vertical="center"/>
    </xf>
    <xf numFmtId="0" fontId="7" fillId="2" borderId="0" xfId="0" applyFont="1" applyFill="1" applyAlignment="1">
      <alignment horizontal="center" vertical="center"/>
    </xf>
    <xf numFmtId="0" fontId="2" fillId="2" borderId="8" xfId="0" applyFont="1" applyFill="1" applyBorder="1" applyAlignment="1">
      <alignment horizontal="right" vertical="center"/>
    </xf>
    <xf numFmtId="0" fontId="7" fillId="2" borderId="0" xfId="0" applyFont="1" applyFill="1" applyAlignment="1">
      <alignment horizontal="left"/>
    </xf>
    <xf numFmtId="165" fontId="0" fillId="11" borderId="29" xfId="0" applyNumberFormat="1" applyFill="1" applyBorder="1" applyAlignment="1">
      <alignment horizontal="right" vertical="center"/>
    </xf>
    <xf numFmtId="165" fontId="0" fillId="12" borderId="29" xfId="0" applyNumberFormat="1" applyFill="1" applyBorder="1" applyAlignment="1">
      <alignment horizontal="right" vertical="center"/>
    </xf>
    <xf numFmtId="165" fontId="0" fillId="12" borderId="14" xfId="0" applyNumberFormat="1" applyFill="1" applyBorder="1" applyAlignment="1">
      <alignment horizontal="right" vertical="center"/>
    </xf>
    <xf numFmtId="0" fontId="0" fillId="12" borderId="28" xfId="0" applyFill="1" applyBorder="1" applyAlignment="1">
      <alignment horizontal="left" vertical="center"/>
    </xf>
    <xf numFmtId="0" fontId="0" fillId="12" borderId="12" xfId="0" applyFill="1" applyBorder="1" applyAlignment="1">
      <alignment horizontal="left" vertical="center"/>
    </xf>
    <xf numFmtId="0" fontId="0" fillId="12" borderId="1" xfId="0" applyFill="1" applyBorder="1" applyAlignment="1">
      <alignment horizontal="left" vertical="center"/>
    </xf>
    <xf numFmtId="0" fontId="0" fillId="12" borderId="13" xfId="0" applyFill="1" applyBorder="1" applyAlignment="1">
      <alignment horizontal="left" vertical="center"/>
    </xf>
    <xf numFmtId="0" fontId="0" fillId="12" borderId="3" xfId="0" applyFill="1" applyBorder="1" applyAlignment="1">
      <alignment horizontal="right" vertical="center"/>
    </xf>
    <xf numFmtId="0" fontId="0" fillId="12" borderId="20" xfId="0" applyFill="1" applyBorder="1" applyAlignment="1">
      <alignment horizontal="right" vertical="center"/>
    </xf>
    <xf numFmtId="165" fontId="0" fillId="12" borderId="1" xfId="0" applyNumberFormat="1" applyFill="1" applyBorder="1" applyAlignment="1">
      <alignment horizontal="right" vertical="center"/>
    </xf>
    <xf numFmtId="165" fontId="0" fillId="12" borderId="13" xfId="0" applyNumberFormat="1" applyFill="1" applyBorder="1" applyAlignment="1">
      <alignment horizontal="right" vertical="center"/>
    </xf>
    <xf numFmtId="0" fontId="0" fillId="11" borderId="28" xfId="0" applyFill="1" applyBorder="1" applyAlignment="1">
      <alignment horizontal="left" vertical="center"/>
    </xf>
    <xf numFmtId="0" fontId="8" fillId="3" borderId="24"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2" fillId="0" borderId="4" xfId="0" applyFont="1" applyBorder="1" applyAlignment="1">
      <alignment vertical="top" wrapText="1"/>
    </xf>
    <xf numFmtId="0" fontId="2" fillId="0" borderId="21" xfId="0" applyFont="1" applyBorder="1" applyAlignment="1">
      <alignment vertical="top" wrapText="1"/>
    </xf>
    <xf numFmtId="0" fontId="0" fillId="11" borderId="63" xfId="0" applyFill="1" applyBorder="1" applyAlignment="1">
      <alignment horizontal="left" vertical="center"/>
    </xf>
    <xf numFmtId="0" fontId="0" fillId="11" borderId="2" xfId="0" applyFill="1" applyBorder="1" applyAlignment="1">
      <alignment horizontal="left" vertical="center"/>
    </xf>
    <xf numFmtId="0" fontId="0" fillId="11" borderId="1" xfId="0" applyFill="1" applyBorder="1" applyAlignment="1">
      <alignment horizontal="left" vertical="center"/>
    </xf>
    <xf numFmtId="0" fontId="0" fillId="11" borderId="3" xfId="0" applyFill="1" applyBorder="1" applyAlignment="1">
      <alignment horizontal="right" vertical="center"/>
    </xf>
    <xf numFmtId="0" fontId="0" fillId="11" borderId="2" xfId="0" applyFill="1" applyBorder="1" applyAlignment="1">
      <alignment horizontal="right" vertical="center"/>
    </xf>
    <xf numFmtId="165" fontId="0" fillId="11" borderId="1" xfId="0" applyNumberFormat="1" applyFill="1" applyBorder="1" applyAlignment="1">
      <alignment horizontal="right" vertical="center"/>
    </xf>
    <xf numFmtId="0" fontId="0" fillId="4" borderId="24"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165" fontId="0" fillId="13" borderId="81" xfId="0" applyNumberFormat="1" applyFill="1" applyBorder="1"/>
    <xf numFmtId="166" fontId="0" fillId="13" borderId="81" xfId="0" applyNumberFormat="1" applyFill="1" applyBorder="1"/>
    <xf numFmtId="44" fontId="0" fillId="13" borderId="81" xfId="1" applyFont="1" applyFill="1" applyBorder="1"/>
  </cellXfs>
  <cellStyles count="2">
    <cellStyle name="Standaard" xfId="0" builtinId="0"/>
    <cellStyle name="Valuta" xfId="1" builtinId="4"/>
  </cellStyles>
  <dxfs count="0"/>
  <tableStyles count="0" defaultTableStyle="TableStyleMedium2" defaultPivotStyle="PivotStyleLight16"/>
  <colors>
    <mruColors>
      <color rgb="FFEFF6EA"/>
      <color rgb="FFFDE7F2"/>
      <color rgb="FFFBC9E2"/>
      <color rgb="FFD05592"/>
      <color rgb="FF22244C"/>
      <color rgb="FF315895"/>
      <color rgb="FFFCE5D8"/>
      <color rgb="FFFDEFE7"/>
      <color rgb="FFA8BEE2"/>
      <color rgb="FFEBF1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63500</xdr:colOff>
      <xdr:row>1</xdr:row>
      <xdr:rowOff>155060</xdr:rowOff>
    </xdr:from>
    <xdr:ext cx="9429750" cy="829189"/>
    <xdr:sp macro="" textlink="">
      <xdr:nvSpPr>
        <xdr:cNvPr id="2" name="Tekstvak 1">
          <a:extLst>
            <a:ext uri="{FF2B5EF4-FFF2-40B4-BE49-F238E27FC236}">
              <a16:creationId xmlns:a16="http://schemas.microsoft.com/office/drawing/2014/main" id="{E2F79FAB-4A45-4D79-80E5-E410FADE9B98}"/>
            </a:ext>
          </a:extLst>
        </xdr:cNvPr>
        <xdr:cNvSpPr txBox="1"/>
      </xdr:nvSpPr>
      <xdr:spPr>
        <a:xfrm>
          <a:off x="4180417" y="398477"/>
          <a:ext cx="9429750" cy="829189"/>
        </a:xfrm>
        <a:prstGeom prst="rect">
          <a:avLst/>
        </a:prstGeom>
        <a:solidFill>
          <a:schemeClr val="bg1">
            <a:lumMod val="95000"/>
          </a:schemeClr>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baseline="0"/>
            <a:t>Vul de organisatiegegevens, de aantallen kinderen en het percentage voorlopige subsidie in. </a:t>
          </a:r>
          <a:r>
            <a:rPr lang="nl-NL" sz="1100" b="0" baseline="0"/>
            <a:t>Belangrijk is om de aantallen kinderen te baseren op een representatieve peilweek of -maand. Hiervoor kun je de Peutermonitor raadplegen. De subsidie wordt berekend alsof deze kinderen er het hele jaar zouden zijn.    </a:t>
          </a:r>
        </a:p>
        <a:p>
          <a:pPr algn="ctr"/>
          <a:r>
            <a:rPr lang="nl-NL" sz="1100" b="0" baseline="0"/>
            <a:t>Wanneer het percentage voorlopige subsidie op 100% staat, wordt het totale bedrag als voorschot uitgekeerd. Om te voorkomen dat er achteraf te veel terugbetaald moet worden, kun je ervoor kiezen om een lager percentage te hanteren. Denk aan 85 of 90%. </a:t>
          </a:r>
        </a:p>
        <a:p>
          <a:pPr algn="ctr"/>
          <a:endParaRPr lang="nl-NL" sz="11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124369</xdr:colOff>
      <xdr:row>2</xdr:row>
      <xdr:rowOff>105274</xdr:rowOff>
    </xdr:from>
    <xdr:ext cx="4764677" cy="979443"/>
    <xdr:sp macro="" textlink="">
      <xdr:nvSpPr>
        <xdr:cNvPr id="2" name="Tekstvak 1">
          <a:extLst>
            <a:ext uri="{FF2B5EF4-FFF2-40B4-BE49-F238E27FC236}">
              <a16:creationId xmlns:a16="http://schemas.microsoft.com/office/drawing/2014/main" id="{1B7A1EBD-6AD3-4A18-AE23-DED47E0B1CD8}"/>
            </a:ext>
          </a:extLst>
        </xdr:cNvPr>
        <xdr:cNvSpPr txBox="1"/>
      </xdr:nvSpPr>
      <xdr:spPr>
        <a:xfrm>
          <a:off x="124369" y="562474"/>
          <a:ext cx="4764677" cy="979443"/>
        </a:xfrm>
        <a:prstGeom prst="rect">
          <a:avLst/>
        </a:prstGeom>
        <a:solidFill>
          <a:schemeClr val="bg1">
            <a:lumMod val="95000"/>
          </a:schemeClr>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a:t>Vul hier</a:t>
          </a:r>
          <a:r>
            <a:rPr lang="nl-NL" sz="1100" b="1" baseline="0"/>
            <a:t> het aantal </a:t>
          </a:r>
          <a:r>
            <a:rPr lang="nl-NL" sz="1100" b="1"/>
            <a:t>doelgroeppeuters in</a:t>
          </a:r>
          <a:r>
            <a:rPr lang="nl-NL" sz="1100" b="1" baseline="0"/>
            <a:t> </a:t>
          </a:r>
          <a:r>
            <a:rPr lang="nl-NL" sz="1100" b="1" baseline="0">
              <a:solidFill>
                <a:schemeClr val="tx1"/>
              </a:solidFill>
              <a:effectLst/>
              <a:latin typeface="+mn-lt"/>
              <a:ea typeface="+mn-ea"/>
              <a:cs typeface="+mn-cs"/>
            </a:rPr>
            <a:t>en het percentage voorlopige subsidie</a:t>
          </a:r>
          <a:r>
            <a:rPr lang="nl-NL" sz="1100" b="1"/>
            <a:t>.</a:t>
          </a:r>
          <a:r>
            <a:rPr lang="nl-NL" sz="1100" b="1" baseline="0"/>
            <a:t> </a:t>
          </a:r>
          <a:endParaRPr lang="nl-NL" sz="1100" b="1"/>
        </a:p>
        <a:p>
          <a:pPr algn="ctr"/>
          <a:r>
            <a:rPr lang="nl-NL" sz="1100" b="0" u="sng"/>
            <a:t>Subsidie HBO-eis in de voorschoolse periode: </a:t>
          </a:r>
          <a:r>
            <a:rPr lang="nl-NL" sz="1100" b="0"/>
            <a:t>De inzet van een pedagogisch beleidsmedewerker op hbo werk- en denkniveau gedurende 10 uur per jaar per doelgroeppeuter door een kindercentrum met de aantekening ‘ja’ bij voorschoolse educatie in het LRK.</a:t>
          </a:r>
          <a:endParaRPr lang="nl-NL" sz="1100" b="0">
            <a:solidFill>
              <a:schemeClr val="tx1"/>
            </a:solidFill>
            <a:effectLst/>
            <a:latin typeface="+mn-lt"/>
            <a:ea typeface="+mn-ea"/>
            <a:cs typeface="+mn-cs"/>
          </a:endParaRPr>
        </a:p>
        <a:p>
          <a:pPr algn="ctr"/>
          <a:endParaRPr lang="nl-NL" sz="1100" b="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519792</xdr:colOff>
      <xdr:row>12</xdr:row>
      <xdr:rowOff>180022</xdr:rowOff>
    </xdr:from>
    <xdr:ext cx="4335780" cy="2020253"/>
    <xdr:sp macro="" textlink="">
      <xdr:nvSpPr>
        <xdr:cNvPr id="5" name="Tekstvak 4">
          <a:extLst>
            <a:ext uri="{FF2B5EF4-FFF2-40B4-BE49-F238E27FC236}">
              <a16:creationId xmlns:a16="http://schemas.microsoft.com/office/drawing/2014/main" id="{F692378D-54CB-460F-94B4-4D02493344EF}"/>
            </a:ext>
          </a:extLst>
        </xdr:cNvPr>
        <xdr:cNvSpPr txBox="1"/>
      </xdr:nvSpPr>
      <xdr:spPr>
        <a:xfrm>
          <a:off x="5548992" y="2913697"/>
          <a:ext cx="4335780" cy="2020253"/>
        </a:xfrm>
        <a:prstGeom prst="rect">
          <a:avLst/>
        </a:prstGeom>
        <a:solidFill>
          <a:srgbClr val="EDEDED"/>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a:t>Pas hier eventueel het aantal uren per week aan. </a:t>
          </a:r>
          <a:br>
            <a:rPr lang="nl-NL" sz="1100" b="0"/>
          </a:br>
          <a:br>
            <a:rPr lang="nl-NL" sz="1100" b="0"/>
          </a:br>
          <a:r>
            <a:rPr lang="nl-NL" sz="1100" b="0"/>
            <a:t>Standaard</a:t>
          </a:r>
          <a:r>
            <a:rPr lang="nl-NL" sz="1100" b="0" baseline="0"/>
            <a:t> is hier vermeld: </a:t>
          </a:r>
          <a:r>
            <a:rPr lang="nl-NL" sz="1100" b="1" baseline="0"/>
            <a:t>8 uren regulier</a:t>
          </a:r>
          <a:r>
            <a:rPr lang="nl-NL" sz="1100" b="0" baseline="0"/>
            <a:t> (uren waarover een inkomensafhankelijke ouderbijdrage wordt betaald, 1e en 2e dagdeel) en </a:t>
          </a:r>
          <a:r>
            <a:rPr lang="nl-NL" sz="1100" b="1" baseline="0"/>
            <a:t>8 uren VVE </a:t>
          </a:r>
          <a:r>
            <a:rPr lang="nl-NL" sz="1100" b="0" baseline="0"/>
            <a:t>(extra uren voor de geïndiceerde kinderen, volledig vergoed door de gemeente, 3e en 4e dagdeel).</a:t>
          </a:r>
          <a:br>
            <a:rPr lang="nl-NL" sz="1100" b="0" baseline="0"/>
          </a:br>
          <a:br>
            <a:rPr lang="nl-NL" sz="1100" b="0" baseline="0"/>
          </a:br>
          <a:r>
            <a:rPr lang="nl-NL" sz="1100" b="0" baseline="0"/>
            <a:t>Bij een ander urenmodel, of als gemiddeld minder uren worden afgenomen, kan dit worden bijgesteld. Niet alle kinderen zullen het volledige aanbod afnemen.</a:t>
          </a:r>
          <a:endParaRPr lang="nl-NL" sz="1100" b="0"/>
        </a:p>
      </xdr:txBody>
    </xdr:sp>
    <xdr:clientData/>
  </xdr:oneCellAnchor>
  <xdr:twoCellAnchor>
    <xdr:from>
      <xdr:col>6</xdr:col>
      <xdr:colOff>337458</xdr:colOff>
      <xdr:row>9</xdr:row>
      <xdr:rowOff>180975</xdr:rowOff>
    </xdr:from>
    <xdr:to>
      <xdr:col>6</xdr:col>
      <xdr:colOff>341268</xdr:colOff>
      <xdr:row>12</xdr:row>
      <xdr:rowOff>171450</xdr:rowOff>
    </xdr:to>
    <xdr:cxnSp macro="">
      <xdr:nvCxnSpPr>
        <xdr:cNvPr id="6" name="Rechte verbindingslijn met pijl 5">
          <a:extLst>
            <a:ext uri="{FF2B5EF4-FFF2-40B4-BE49-F238E27FC236}">
              <a16:creationId xmlns:a16="http://schemas.microsoft.com/office/drawing/2014/main" id="{7BD36F65-4018-42A8-BB02-DAB6C25727D3}"/>
            </a:ext>
          </a:extLst>
        </xdr:cNvPr>
        <xdr:cNvCxnSpPr/>
      </xdr:nvCxnSpPr>
      <xdr:spPr>
        <a:xfrm flipH="1" flipV="1">
          <a:off x="4471308" y="2324100"/>
          <a:ext cx="3810" cy="5810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383178</xdr:colOff>
      <xdr:row>9</xdr:row>
      <xdr:rowOff>188595</xdr:rowOff>
    </xdr:from>
    <xdr:to>
      <xdr:col>9</xdr:col>
      <xdr:colOff>388893</xdr:colOff>
      <xdr:row>12</xdr:row>
      <xdr:rowOff>180975</xdr:rowOff>
    </xdr:to>
    <xdr:cxnSp macro="">
      <xdr:nvCxnSpPr>
        <xdr:cNvPr id="7" name="Rechte verbindingslijn met pijl 6">
          <a:extLst>
            <a:ext uri="{FF2B5EF4-FFF2-40B4-BE49-F238E27FC236}">
              <a16:creationId xmlns:a16="http://schemas.microsoft.com/office/drawing/2014/main" id="{2B98D613-6C7E-4126-9761-D1D29693DE2D}"/>
            </a:ext>
          </a:extLst>
        </xdr:cNvPr>
        <xdr:cNvCxnSpPr/>
      </xdr:nvCxnSpPr>
      <xdr:spPr>
        <a:xfrm flipH="1" flipV="1">
          <a:off x="6202953" y="2331720"/>
          <a:ext cx="5715" cy="58293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4</xdr:col>
      <xdr:colOff>161925</xdr:colOff>
      <xdr:row>12</xdr:row>
      <xdr:rowOff>174580</xdr:rowOff>
    </xdr:from>
    <xdr:ext cx="2493918" cy="1768520"/>
    <xdr:sp macro="" textlink="">
      <xdr:nvSpPr>
        <xdr:cNvPr id="8" name="Tekstvak 7">
          <a:extLst>
            <a:ext uri="{FF2B5EF4-FFF2-40B4-BE49-F238E27FC236}">
              <a16:creationId xmlns:a16="http://schemas.microsoft.com/office/drawing/2014/main" id="{08A44018-C6B2-4463-A363-6DCE847995DA}"/>
            </a:ext>
          </a:extLst>
        </xdr:cNvPr>
        <xdr:cNvSpPr txBox="1"/>
      </xdr:nvSpPr>
      <xdr:spPr>
        <a:xfrm>
          <a:off x="2676525" y="2908255"/>
          <a:ext cx="2493918" cy="1768520"/>
        </a:xfrm>
        <a:prstGeom prst="rect">
          <a:avLst/>
        </a:prstGeom>
        <a:solidFill>
          <a:srgbClr val="EDEDED"/>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a:t>Pas hier eventueel de gemiddelde ouderbijdrage aan.</a:t>
          </a:r>
          <a:br>
            <a:rPr lang="nl-NL" sz="1100" b="0"/>
          </a:br>
          <a:br>
            <a:rPr lang="nl-NL" sz="1100" b="0"/>
          </a:br>
          <a:r>
            <a:rPr lang="nl-NL" sz="1100" b="0" baseline="0"/>
            <a:t>Standaard is hier een schatting van de gemiddelde ouderbijdrage vermeld op basis van een modaal inkomen.</a:t>
          </a:r>
          <a:br>
            <a:rPr lang="nl-NL" sz="1100" b="0" baseline="0"/>
          </a:br>
          <a:r>
            <a:rPr lang="nl-NL" sz="1100" b="0" baseline="0"/>
            <a:t>De aanbieder kan dit eventueel wijzigen naar de gemiddelde ouderbijdrage van de eigen ouderpopulatie.</a:t>
          </a:r>
          <a:endParaRPr lang="nl-NL" sz="1100" b="0"/>
        </a:p>
      </xdr:txBody>
    </xdr:sp>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408F-BD73-42A9-A083-A04B676536DB}">
  <sheetPr codeName="Blad1">
    <pageSetUpPr fitToPage="1"/>
  </sheetPr>
  <dimension ref="B1:N24"/>
  <sheetViews>
    <sheetView showGridLines="0" tabSelected="1" zoomScaleNormal="100" workbookViewId="0">
      <selection activeCell="C1" sqref="C1"/>
    </sheetView>
  </sheetViews>
  <sheetFormatPr defaultColWidth="8.85546875" defaultRowHeight="15" x14ac:dyDescent="0.25"/>
  <cols>
    <col min="1" max="1" width="1.140625" customWidth="1"/>
    <col min="2" max="2" width="23.140625" customWidth="1"/>
    <col min="3" max="3" width="29.85546875" customWidth="1"/>
    <col min="4" max="4" width="26.5703125" customWidth="1"/>
    <col min="5" max="5" width="15.140625" hidden="1" customWidth="1"/>
    <col min="6" max="6" width="14.7109375" customWidth="1"/>
    <col min="7" max="7" width="12.42578125" customWidth="1"/>
    <col min="8" max="8" width="13.42578125" customWidth="1"/>
    <col min="9" max="9" width="10.28515625" customWidth="1"/>
    <col min="10" max="10" width="13.7109375" customWidth="1"/>
    <col min="11" max="12" width="7.140625" customWidth="1"/>
    <col min="13" max="13" width="11.140625" bestFit="1" customWidth="1"/>
    <col min="14" max="14" width="12.5703125" customWidth="1"/>
  </cols>
  <sheetData>
    <row r="1" spans="2:14" s="7" customFormat="1" ht="18.75" customHeight="1" thickBot="1" x14ac:dyDescent="0.35">
      <c r="B1" s="27" t="s">
        <v>0</v>
      </c>
      <c r="C1" s="28" t="str">
        <f>Brondata!B3</f>
        <v>Ijsselstein</v>
      </c>
      <c r="D1" s="29" t="s">
        <v>1</v>
      </c>
      <c r="E1" s="29"/>
      <c r="F1" s="29"/>
      <c r="G1" s="30">
        <v>46023</v>
      </c>
      <c r="H1" s="31" t="s">
        <v>2</v>
      </c>
      <c r="I1" s="172">
        <v>46387</v>
      </c>
      <c r="J1" s="172"/>
      <c r="K1"/>
      <c r="L1"/>
      <c r="M1"/>
      <c r="N1"/>
    </row>
    <row r="2" spans="2:14" ht="15" customHeight="1" thickBot="1" x14ac:dyDescent="0.3">
      <c r="B2" s="27" t="s">
        <v>3</v>
      </c>
      <c r="C2" s="94" t="s">
        <v>4</v>
      </c>
    </row>
    <row r="3" spans="2:14" x14ac:dyDescent="0.25">
      <c r="B3" s="8"/>
    </row>
    <row r="4" spans="2:14" s="8" customFormat="1" ht="15.75" thickBot="1" x14ac:dyDescent="0.3">
      <c r="C4"/>
      <c r="D4"/>
      <c r="E4"/>
      <c r="F4"/>
      <c r="G4" s="22" t="s">
        <v>8</v>
      </c>
      <c r="H4"/>
      <c r="J4"/>
      <c r="K4"/>
      <c r="L4"/>
      <c r="M4"/>
      <c r="N4"/>
    </row>
    <row r="5" spans="2:14" ht="39" customHeight="1" thickBot="1" x14ac:dyDescent="0.4">
      <c r="B5" s="181" t="s">
        <v>58</v>
      </c>
      <c r="C5" s="182"/>
      <c r="D5" s="183"/>
      <c r="G5" s="173" t="s">
        <v>55</v>
      </c>
      <c r="H5" s="174"/>
      <c r="I5" s="174"/>
      <c r="J5" s="175"/>
    </row>
    <row r="6" spans="2:14" ht="15.75" thickBot="1" x14ac:dyDescent="0.3">
      <c r="B6" s="179" t="s">
        <v>59</v>
      </c>
      <c r="C6" s="180"/>
      <c r="D6" s="109" t="s">
        <v>61</v>
      </c>
      <c r="I6" s="6"/>
    </row>
    <row r="7" spans="2:14" ht="15" customHeight="1" x14ac:dyDescent="0.25">
      <c r="B7" s="184" t="s">
        <v>77</v>
      </c>
      <c r="C7" s="185"/>
      <c r="D7" s="107">
        <f>'Invoer kindgebonden subsidie'!S5</f>
        <v>0</v>
      </c>
    </row>
    <row r="8" spans="2:14" ht="15" customHeight="1" thickBot="1" x14ac:dyDescent="0.3">
      <c r="B8" s="186" t="s">
        <v>60</v>
      </c>
      <c r="C8" s="187"/>
      <c r="D8" s="106">
        <f>'Invoer subsidie HBO-eis'!H38</f>
        <v>0</v>
      </c>
    </row>
    <row r="9" spans="2:14" ht="21" customHeight="1" thickBot="1" x14ac:dyDescent="0.35">
      <c r="B9" s="170" t="s">
        <v>62</v>
      </c>
      <c r="C9" s="171"/>
      <c r="D9" s="108">
        <f>SUM(D7:D8)</f>
        <v>0</v>
      </c>
    </row>
    <row r="10" spans="2:14" ht="15" customHeight="1" x14ac:dyDescent="0.25"/>
    <row r="11" spans="2:14" ht="15.75" thickBot="1" x14ac:dyDescent="0.3"/>
    <row r="12" spans="2:14" x14ac:dyDescent="0.25">
      <c r="B12" s="19" t="s">
        <v>5</v>
      </c>
      <c r="C12" s="176"/>
      <c r="D12" s="177"/>
      <c r="E12" s="177"/>
      <c r="F12" s="177"/>
      <c r="G12" s="177"/>
      <c r="H12" s="177"/>
      <c r="I12" s="177"/>
      <c r="J12" s="178"/>
    </row>
    <row r="13" spans="2:14" x14ac:dyDescent="0.25">
      <c r="B13" s="18" t="s">
        <v>6</v>
      </c>
      <c r="C13" s="167"/>
      <c r="D13" s="168"/>
      <c r="E13" s="168"/>
      <c r="F13" s="168"/>
      <c r="G13" s="168"/>
      <c r="H13" s="168"/>
      <c r="I13" s="168"/>
      <c r="J13" s="169"/>
    </row>
    <row r="14" spans="2:14" x14ac:dyDescent="0.25">
      <c r="B14" s="18" t="s">
        <v>7</v>
      </c>
      <c r="C14" s="167"/>
      <c r="D14" s="168"/>
      <c r="E14" s="168"/>
      <c r="F14" s="168"/>
      <c r="G14" s="168"/>
      <c r="H14" s="168"/>
      <c r="I14" s="168"/>
      <c r="J14" s="169"/>
    </row>
    <row r="15" spans="2:14" x14ac:dyDescent="0.25">
      <c r="B15" s="17" t="s">
        <v>9</v>
      </c>
      <c r="C15" s="198"/>
      <c r="D15" s="199"/>
      <c r="E15" s="199"/>
      <c r="F15" s="199"/>
      <c r="G15" s="199"/>
      <c r="H15" s="199"/>
      <c r="I15" s="199"/>
      <c r="J15" s="200"/>
    </row>
    <row r="16" spans="2:14" x14ac:dyDescent="0.25">
      <c r="B16" s="17" t="s">
        <v>10</v>
      </c>
      <c r="C16" s="198"/>
      <c r="D16" s="199"/>
      <c r="E16" s="199"/>
      <c r="F16" s="199"/>
      <c r="G16" s="199"/>
      <c r="H16" s="199"/>
      <c r="I16" s="199"/>
      <c r="J16" s="200"/>
    </row>
    <row r="17" spans="2:10" x14ac:dyDescent="0.25">
      <c r="B17" s="17" t="s">
        <v>11</v>
      </c>
      <c r="C17" s="198"/>
      <c r="D17" s="199"/>
      <c r="E17" s="199"/>
      <c r="F17" s="199"/>
      <c r="G17" s="199"/>
      <c r="H17" s="199"/>
      <c r="I17" s="199"/>
      <c r="J17" s="200"/>
    </row>
    <row r="18" spans="2:10" x14ac:dyDescent="0.25">
      <c r="B18" s="18" t="s">
        <v>12</v>
      </c>
      <c r="C18" s="198"/>
      <c r="D18" s="199"/>
      <c r="E18" s="199"/>
      <c r="F18" s="199"/>
      <c r="G18" s="199"/>
      <c r="H18" s="199"/>
      <c r="I18" s="199"/>
      <c r="J18" s="200"/>
    </row>
    <row r="19" spans="2:10" x14ac:dyDescent="0.25">
      <c r="B19" s="17" t="s">
        <v>13</v>
      </c>
      <c r="C19" s="198"/>
      <c r="D19" s="199"/>
      <c r="E19" s="199"/>
      <c r="F19" s="199"/>
      <c r="G19" s="199"/>
      <c r="H19" s="199"/>
      <c r="I19" s="199"/>
      <c r="J19" s="200"/>
    </row>
    <row r="20" spans="2:10" x14ac:dyDescent="0.25">
      <c r="B20" s="15" t="s">
        <v>14</v>
      </c>
      <c r="C20" s="188"/>
      <c r="D20" s="189"/>
      <c r="E20" s="189"/>
      <c r="F20" s="189"/>
      <c r="G20" s="189"/>
      <c r="H20" s="189"/>
      <c r="I20" s="189"/>
      <c r="J20" s="190"/>
    </row>
    <row r="21" spans="2:10" ht="15.75" thickBot="1" x14ac:dyDescent="0.3">
      <c r="B21" s="16" t="s">
        <v>15</v>
      </c>
      <c r="C21" s="191"/>
      <c r="D21" s="192"/>
      <c r="E21" s="192"/>
      <c r="F21" s="192"/>
      <c r="G21" s="192"/>
      <c r="H21" s="192"/>
      <c r="I21" s="192"/>
      <c r="J21" s="193"/>
    </row>
    <row r="22" spans="2:10" x14ac:dyDescent="0.25">
      <c r="B22" s="43" t="s">
        <v>16</v>
      </c>
      <c r="C22" s="191"/>
      <c r="D22" s="193"/>
      <c r="E22" s="20"/>
      <c r="F22" s="20"/>
      <c r="G22" s="20"/>
      <c r="H22" s="20"/>
      <c r="I22" s="20"/>
      <c r="J22" s="20"/>
    </row>
    <row r="23" spans="2:10" x14ac:dyDescent="0.25">
      <c r="B23" s="44"/>
      <c r="C23" s="194"/>
      <c r="D23" s="195"/>
      <c r="E23" s="21"/>
      <c r="F23" s="21"/>
      <c r="G23" s="21"/>
      <c r="H23" s="21"/>
      <c r="I23" s="21"/>
      <c r="J23" s="21"/>
    </row>
    <row r="24" spans="2:10" ht="15.75" thickBot="1" x14ac:dyDescent="0.3">
      <c r="B24" s="45"/>
      <c r="C24" s="196"/>
      <c r="D24" s="197"/>
      <c r="E24" s="21"/>
      <c r="F24" s="21"/>
      <c r="G24" s="21"/>
      <c r="H24" s="21"/>
      <c r="I24" s="21"/>
      <c r="J24" s="21"/>
    </row>
  </sheetData>
  <sheetProtection algorithmName="SHA-512" hashValue="9YTXLriZ9yDKhvPb9bYEHZqVtake1i6UKmnmHGsaXPNSR4/loG1xFSKxOTSUU8AVMrYqhT03c+iSjwShE0DIwg==" saltValue="Gg6Li4LoMN2/8FeDDeM1IA==" spinCount="100000" sheet="1" objects="1" scenarios="1"/>
  <mergeCells count="18">
    <mergeCell ref="C20:J20"/>
    <mergeCell ref="C21:J21"/>
    <mergeCell ref="C22:D24"/>
    <mergeCell ref="C15:J15"/>
    <mergeCell ref="C16:J16"/>
    <mergeCell ref="C17:J17"/>
    <mergeCell ref="C18:J18"/>
    <mergeCell ref="C19:J19"/>
    <mergeCell ref="C13:J13"/>
    <mergeCell ref="C14:J14"/>
    <mergeCell ref="B9:C9"/>
    <mergeCell ref="I1:J1"/>
    <mergeCell ref="G5:J5"/>
    <mergeCell ref="C12:J12"/>
    <mergeCell ref="B6:C6"/>
    <mergeCell ref="B5:D5"/>
    <mergeCell ref="B7:C7"/>
    <mergeCell ref="B8:C8"/>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B83D-E646-4422-A0FB-E2E1EC8EB475}">
  <sheetPr codeName="Blad2">
    <pageSetUpPr fitToPage="1"/>
  </sheetPr>
  <dimension ref="B1:T51"/>
  <sheetViews>
    <sheetView showGridLines="0" showRowColHeaders="0" zoomScaleNormal="100" workbookViewId="0">
      <pane xSplit="4" ySplit="9" topLeftCell="E10" activePane="bottomRight" state="frozen"/>
      <selection pane="topRight" activeCell="D1" sqref="D1"/>
      <selection pane="bottomLeft" activeCell="A12" sqref="A12"/>
      <selection pane="bottomRight" activeCell="L10" sqref="L10"/>
    </sheetView>
  </sheetViews>
  <sheetFormatPr defaultColWidth="8.85546875" defaultRowHeight="15" x14ac:dyDescent="0.25"/>
  <cols>
    <col min="1" max="1" width="2.5703125" customWidth="1"/>
    <col min="2" max="2" width="20.85546875" bestFit="1" customWidth="1"/>
    <col min="3" max="3" width="21.85546875" bestFit="1" customWidth="1"/>
    <col min="4" max="4" width="16.42578125" customWidth="1"/>
    <col min="5" max="5" width="10.140625" customWidth="1"/>
    <col min="6" max="8" width="14" customWidth="1"/>
    <col min="9" max="9" width="17.140625" customWidth="1"/>
    <col min="10" max="10" width="16.140625" customWidth="1"/>
    <col min="11" max="11" width="13.85546875" customWidth="1"/>
    <col min="12" max="12" width="14.140625" customWidth="1"/>
    <col min="13" max="13" width="13.5703125" customWidth="1"/>
    <col min="14" max="14" width="17" customWidth="1"/>
    <col min="15" max="15" width="2.85546875" customWidth="1"/>
    <col min="16" max="16" width="8.140625" customWidth="1"/>
    <col min="17" max="18" width="7.140625" customWidth="1"/>
    <col min="19" max="19" width="16.5703125" customWidth="1"/>
    <col min="20" max="20" width="17.5703125" customWidth="1"/>
    <col min="21" max="21" width="2.85546875" customWidth="1"/>
  </cols>
  <sheetData>
    <row r="1" spans="2:20" s="7" customFormat="1" ht="18.75" customHeight="1" thickBot="1" x14ac:dyDescent="0.35">
      <c r="B1" s="23" t="s">
        <v>0</v>
      </c>
      <c r="C1" s="226" t="str">
        <f>Brondata!B3</f>
        <v>Ijsselstein</v>
      </c>
      <c r="D1" s="227"/>
      <c r="E1" s="228" t="s">
        <v>1</v>
      </c>
      <c r="F1" s="229"/>
      <c r="G1" s="229"/>
      <c r="H1" s="229"/>
      <c r="I1" s="24"/>
      <c r="J1" s="25">
        <v>46023</v>
      </c>
      <c r="K1" s="26" t="s">
        <v>2</v>
      </c>
      <c r="L1" s="25">
        <v>46387</v>
      </c>
      <c r="M1" s="25"/>
      <c r="N1" s="29"/>
      <c r="O1" s="32"/>
      <c r="P1" s="32"/>
      <c r="Q1" s="32"/>
      <c r="R1" s="32"/>
      <c r="S1" s="32"/>
      <c r="T1" s="33"/>
    </row>
    <row r="2" spans="2:20" ht="15" customHeight="1" thickBot="1" x14ac:dyDescent="0.3">
      <c r="B2" s="23" t="s">
        <v>3</v>
      </c>
      <c r="C2" s="236" t="str">
        <f>Totaaloverzicht!C2</f>
        <v>NAAM AANVRAGER</v>
      </c>
      <c r="D2" s="237"/>
    </row>
    <row r="3" spans="2:20" x14ac:dyDescent="0.25">
      <c r="P3" s="230" t="s">
        <v>17</v>
      </c>
      <c r="Q3" s="231"/>
      <c r="R3" s="231"/>
      <c r="S3" s="232">
        <f>T33</f>
        <v>0</v>
      </c>
      <c r="T3" s="233"/>
    </row>
    <row r="4" spans="2:20" ht="15.75" thickBot="1" x14ac:dyDescent="0.3">
      <c r="B4" s="22" t="s">
        <v>8</v>
      </c>
      <c r="P4" s="234" t="s">
        <v>18</v>
      </c>
      <c r="Q4" s="235"/>
      <c r="R4" s="235"/>
      <c r="T4" s="37">
        <f>Brondata!E3</f>
        <v>1</v>
      </c>
    </row>
    <row r="5" spans="2:20" ht="15" customHeight="1" thickBot="1" x14ac:dyDescent="0.3">
      <c r="B5" s="206" t="s">
        <v>55</v>
      </c>
      <c r="C5" s="207"/>
      <c r="D5" s="208"/>
      <c r="P5" s="238" t="s">
        <v>19</v>
      </c>
      <c r="Q5" s="239"/>
      <c r="R5" s="239"/>
      <c r="S5" s="222">
        <f>S3*T4</f>
        <v>0</v>
      </c>
      <c r="T5" s="223"/>
    </row>
    <row r="6" spans="2:20" s="8" customFormat="1" ht="15.75" thickBot="1" x14ac:dyDescent="0.3">
      <c r="C6"/>
      <c r="D6"/>
      <c r="E6"/>
      <c r="F6"/>
      <c r="G6"/>
      <c r="H6"/>
      <c r="I6"/>
      <c r="J6"/>
      <c r="K6"/>
      <c r="L6"/>
      <c r="M6"/>
      <c r="N6"/>
      <c r="O6"/>
      <c r="P6" s="240"/>
      <c r="Q6" s="241"/>
      <c r="R6" s="241"/>
      <c r="S6" s="224"/>
      <c r="T6" s="225"/>
    </row>
    <row r="7" spans="2:20" ht="15.75" thickBot="1" x14ac:dyDescent="0.3">
      <c r="E7" s="212"/>
      <c r="F7" s="212"/>
      <c r="G7" s="212"/>
      <c r="H7" s="212"/>
      <c r="I7" s="212"/>
      <c r="J7" s="212"/>
      <c r="K7" s="212"/>
      <c r="L7" s="212"/>
      <c r="M7" s="212"/>
      <c r="N7" s="212"/>
      <c r="O7" s="8"/>
    </row>
    <row r="8" spans="2:20" ht="21" customHeight="1" thickBot="1" x14ac:dyDescent="0.3">
      <c r="B8" s="213" t="s">
        <v>20</v>
      </c>
      <c r="C8" s="215" t="s">
        <v>21</v>
      </c>
      <c r="D8" s="217" t="s">
        <v>22</v>
      </c>
      <c r="E8" s="219" t="s">
        <v>23</v>
      </c>
      <c r="F8" s="220"/>
      <c r="G8" s="220" t="s">
        <v>24</v>
      </c>
      <c r="H8" s="220"/>
      <c r="I8" s="220"/>
      <c r="J8" s="220" t="s">
        <v>25</v>
      </c>
      <c r="K8" s="220"/>
      <c r="L8" s="220" t="s">
        <v>26</v>
      </c>
      <c r="M8" s="220"/>
      <c r="N8" s="221"/>
      <c r="P8" s="203" t="s">
        <v>27</v>
      </c>
      <c r="Q8" s="204"/>
      <c r="R8" s="205"/>
    </row>
    <row r="9" spans="2:20" ht="27" customHeight="1" thickBot="1" x14ac:dyDescent="0.3">
      <c r="B9" s="214"/>
      <c r="C9" s="216"/>
      <c r="D9" s="218"/>
      <c r="E9" s="34" t="s">
        <v>28</v>
      </c>
      <c r="F9" s="35" t="s">
        <v>29</v>
      </c>
      <c r="G9" s="35" t="s">
        <v>28</v>
      </c>
      <c r="H9" s="35" t="s">
        <v>30</v>
      </c>
      <c r="I9" s="35" t="s">
        <v>29</v>
      </c>
      <c r="J9" s="35" t="s">
        <v>28</v>
      </c>
      <c r="K9" s="35" t="s">
        <v>29</v>
      </c>
      <c r="L9" s="35" t="s">
        <v>28</v>
      </c>
      <c r="M9" s="35" t="s">
        <v>30</v>
      </c>
      <c r="N9" s="36" t="s">
        <v>29</v>
      </c>
      <c r="P9" s="34" t="s">
        <v>31</v>
      </c>
      <c r="Q9" s="35" t="s">
        <v>32</v>
      </c>
      <c r="R9" s="35" t="s">
        <v>33</v>
      </c>
      <c r="S9" s="35" t="s">
        <v>30</v>
      </c>
      <c r="T9" s="36" t="s">
        <v>29</v>
      </c>
    </row>
    <row r="10" spans="2:20" s="3" customFormat="1" x14ac:dyDescent="0.25">
      <c r="B10" s="46"/>
      <c r="C10" s="47"/>
      <c r="D10" s="47"/>
      <c r="E10" s="48"/>
      <c r="F10" s="49" t="str">
        <f>IF(D10="","",E10*'Calculaties subsidie 2026'!T4)</f>
        <v/>
      </c>
      <c r="G10" s="48"/>
      <c r="H10" s="50" t="str">
        <f>IF(D10="","",G10*'Calculaties subsidie 2026'!S5)</f>
        <v/>
      </c>
      <c r="I10" s="51" t="str">
        <f>IF(D10="","",G10*'Calculaties subsidie 2026'!T5)</f>
        <v/>
      </c>
      <c r="J10" s="48"/>
      <c r="K10" s="51" t="str">
        <f>IF(D10="","",J10*'Calculaties subsidie 2026'!T6)</f>
        <v/>
      </c>
      <c r="L10" s="52"/>
      <c r="M10" s="50" t="str">
        <f>IF(D10="","",L10*'Calculaties subsidie 2026'!S8)</f>
        <v/>
      </c>
      <c r="N10" s="53" t="str">
        <f>IF(D10="","",L10*'Calculaties subsidie 2026'!T8)</f>
        <v/>
      </c>
      <c r="O10" s="54"/>
      <c r="P10" s="55" t="str">
        <f t="shared" ref="P10:P32" si="0">IF(D10="","",E10+G10)</f>
        <v/>
      </c>
      <c r="Q10" s="56" t="str">
        <f t="shared" ref="Q10:Q32" si="1">IF(D10="","",J10+L10)</f>
        <v/>
      </c>
      <c r="R10" s="56" t="str">
        <f t="shared" ref="R10:R32" si="2">IF(D10="","",Q10+P10)</f>
        <v/>
      </c>
      <c r="S10" s="57" t="str">
        <f t="shared" ref="S10:S32" si="3">IF(D10="","",H10+M10)</f>
        <v/>
      </c>
      <c r="T10" s="101" t="str">
        <f t="shared" ref="T10:T32" si="4">IF(D10="","",F10+K10+I10+N10)</f>
        <v/>
      </c>
    </row>
    <row r="11" spans="2:20" s="3" customFormat="1" x14ac:dyDescent="0.25">
      <c r="B11" s="58"/>
      <c r="C11" s="59"/>
      <c r="D11" s="60"/>
      <c r="E11" s="61"/>
      <c r="F11" s="62" t="str">
        <f>IF(D11="","",E11*'Calculaties subsidie 2026'!T4)</f>
        <v/>
      </c>
      <c r="G11" s="63"/>
      <c r="H11" s="64" t="str">
        <f>IF(D11="","",G11*'Calculaties subsidie 2026'!S5)</f>
        <v/>
      </c>
      <c r="I11" s="65" t="str">
        <f>IF(D11="","",G11*'Calculaties subsidie 2026'!T5)</f>
        <v/>
      </c>
      <c r="J11" s="63"/>
      <c r="K11" s="65" t="str">
        <f>IF(D11="","",J11*'Calculaties subsidie 2026'!T6)</f>
        <v/>
      </c>
      <c r="L11" s="63"/>
      <c r="M11" s="64" t="str">
        <f>IF(D11="","",L11*'Calculaties subsidie 2026'!S8)</f>
        <v/>
      </c>
      <c r="N11" s="66" t="str">
        <f>IF(D11="","",L11*'Calculaties subsidie 2026'!T8)</f>
        <v/>
      </c>
      <c r="O11" s="54"/>
      <c r="P11" s="67" t="str">
        <f t="shared" si="0"/>
        <v/>
      </c>
      <c r="Q11" s="68" t="str">
        <f t="shared" si="1"/>
        <v/>
      </c>
      <c r="R11" s="68" t="str">
        <f t="shared" si="2"/>
        <v/>
      </c>
      <c r="S11" s="69" t="str">
        <f t="shared" si="3"/>
        <v/>
      </c>
      <c r="T11" s="102" t="str">
        <f t="shared" si="4"/>
        <v/>
      </c>
    </row>
    <row r="12" spans="2:20" s="3" customFormat="1" x14ac:dyDescent="0.25">
      <c r="B12" s="58"/>
      <c r="C12" s="70"/>
      <c r="D12" s="59"/>
      <c r="E12" s="63"/>
      <c r="F12" s="65" t="str">
        <f>IF(D12="","",E12*'Calculaties subsidie 2026'!T4)</f>
        <v/>
      </c>
      <c r="G12" s="63"/>
      <c r="H12" s="64" t="str">
        <f>IF(D12="","",G12*'Calculaties subsidie 2026'!S5)</f>
        <v/>
      </c>
      <c r="I12" s="65" t="str">
        <f>IF(D12="","",G12*'Calculaties subsidie 2026'!T5)</f>
        <v/>
      </c>
      <c r="J12" s="63"/>
      <c r="K12" s="62" t="str">
        <f>IF(D12="","",J12*'Calculaties subsidie 2026'!T6)</f>
        <v/>
      </c>
      <c r="L12" s="63"/>
      <c r="M12" s="64" t="str">
        <f>IF(D12="","",L12*'Calculaties subsidie 2026'!S8)</f>
        <v/>
      </c>
      <c r="N12" s="66" t="str">
        <f>IF(D12="","",L12*'Calculaties subsidie 2026'!T8)</f>
        <v/>
      </c>
      <c r="O12" s="54"/>
      <c r="P12" s="67" t="str">
        <f t="shared" si="0"/>
        <v/>
      </c>
      <c r="Q12" s="68" t="str">
        <f t="shared" si="1"/>
        <v/>
      </c>
      <c r="R12" s="68" t="str">
        <f t="shared" si="2"/>
        <v/>
      </c>
      <c r="S12" s="69" t="str">
        <f t="shared" si="3"/>
        <v/>
      </c>
      <c r="T12" s="102" t="str">
        <f t="shared" si="4"/>
        <v/>
      </c>
    </row>
    <row r="13" spans="2:20" s="3" customFormat="1" x14ac:dyDescent="0.25">
      <c r="B13" s="58"/>
      <c r="C13" s="59"/>
      <c r="D13" s="59"/>
      <c r="E13" s="63"/>
      <c r="F13" s="65" t="str">
        <f>IF(D13="","",E13*'Calculaties subsidie 2026'!T4)</f>
        <v/>
      </c>
      <c r="G13" s="63"/>
      <c r="H13" s="64" t="str">
        <f>IF(D13="","",G13*'Calculaties subsidie 2026'!S5)</f>
        <v/>
      </c>
      <c r="I13" s="65" t="str">
        <f>IF(D13="","",G13*'Calculaties subsidie 2026'!T5)</f>
        <v/>
      </c>
      <c r="J13" s="71"/>
      <c r="K13" s="65" t="str">
        <f>IF(D13="","",J13*'Calculaties subsidie 2026'!T6)</f>
        <v/>
      </c>
      <c r="L13" s="63"/>
      <c r="M13" s="64" t="str">
        <f>IF(D13="","",L13*'Calculaties subsidie 2026'!S8)</f>
        <v/>
      </c>
      <c r="N13" s="66" t="str">
        <f>IF(D13="","",L13*'Calculaties subsidie 2026'!T8)</f>
        <v/>
      </c>
      <c r="O13" s="54"/>
      <c r="P13" s="67" t="str">
        <f t="shared" si="0"/>
        <v/>
      </c>
      <c r="Q13" s="68" t="str">
        <f t="shared" si="1"/>
        <v/>
      </c>
      <c r="R13" s="68" t="str">
        <f t="shared" si="2"/>
        <v/>
      </c>
      <c r="S13" s="69" t="str">
        <f t="shared" si="3"/>
        <v/>
      </c>
      <c r="T13" s="102" t="str">
        <f t="shared" si="4"/>
        <v/>
      </c>
    </row>
    <row r="14" spans="2:20" s="3" customFormat="1" x14ac:dyDescent="0.25">
      <c r="B14" s="58"/>
      <c r="C14" s="70"/>
      <c r="D14" s="59"/>
      <c r="E14" s="72"/>
      <c r="F14" s="65" t="str">
        <f>IF(D14="","",E14*'Calculaties subsidie 2026'!T4)</f>
        <v/>
      </c>
      <c r="G14" s="63"/>
      <c r="H14" s="64" t="str">
        <f>IF(D14="","",G14*'Calculaties subsidie 2026'!S5)</f>
        <v/>
      </c>
      <c r="I14" s="65" t="str">
        <f>IF(D14="","",G14*'Calculaties subsidie 2026'!T5)</f>
        <v/>
      </c>
      <c r="J14" s="71"/>
      <c r="K14" s="65" t="str">
        <f>IF(D14="","",J14*'Calculaties subsidie 2026'!T6)</f>
        <v/>
      </c>
      <c r="L14" s="63"/>
      <c r="M14" s="64" t="str">
        <f>IF(D14="","",L14*'Calculaties subsidie 2026'!S8)</f>
        <v/>
      </c>
      <c r="N14" s="73" t="str">
        <f>IF(D14="","",L14*'Calculaties subsidie 2026'!T8)</f>
        <v/>
      </c>
      <c r="O14" s="54"/>
      <c r="P14" s="67" t="str">
        <f t="shared" si="0"/>
        <v/>
      </c>
      <c r="Q14" s="68" t="str">
        <f t="shared" si="1"/>
        <v/>
      </c>
      <c r="R14" s="68" t="str">
        <f t="shared" si="2"/>
        <v/>
      </c>
      <c r="S14" s="69" t="str">
        <f t="shared" si="3"/>
        <v/>
      </c>
      <c r="T14" s="102" t="str">
        <f t="shared" si="4"/>
        <v/>
      </c>
    </row>
    <row r="15" spans="2:20" s="3" customFormat="1" x14ac:dyDescent="0.25">
      <c r="B15" s="58"/>
      <c r="C15" s="59"/>
      <c r="D15" s="59"/>
      <c r="E15" s="72"/>
      <c r="F15" s="65" t="str">
        <f>IF(D15="","",E15*'Calculaties subsidie 2026'!T4)</f>
        <v/>
      </c>
      <c r="G15" s="63"/>
      <c r="H15" s="64" t="str">
        <f>IF(D15="","",G15*'Calculaties subsidie 2026'!S5)</f>
        <v/>
      </c>
      <c r="I15" s="65" t="str">
        <f>IF(D15="","",G15*'Calculaties subsidie 2026'!T5)</f>
        <v/>
      </c>
      <c r="J15" s="63"/>
      <c r="K15" s="65" t="str">
        <f>IF(D15="","",J15*'Calculaties subsidie 2026'!T6)</f>
        <v/>
      </c>
      <c r="L15" s="63"/>
      <c r="M15" s="64" t="str">
        <f>IF(D15="","",L15*'Calculaties subsidie 2026'!S8)</f>
        <v/>
      </c>
      <c r="N15" s="74" t="str">
        <f>IF(D15="","",L15*'Calculaties subsidie 2026'!T8)</f>
        <v/>
      </c>
      <c r="O15" s="54"/>
      <c r="P15" s="67" t="str">
        <f t="shared" si="0"/>
        <v/>
      </c>
      <c r="Q15" s="68" t="str">
        <f t="shared" si="1"/>
        <v/>
      </c>
      <c r="R15" s="68" t="str">
        <f t="shared" si="2"/>
        <v/>
      </c>
      <c r="S15" s="69" t="str">
        <f t="shared" si="3"/>
        <v/>
      </c>
      <c r="T15" s="102" t="str">
        <f t="shared" si="4"/>
        <v/>
      </c>
    </row>
    <row r="16" spans="2:20" s="3" customFormat="1" x14ac:dyDescent="0.25">
      <c r="B16" s="58"/>
      <c r="C16" s="59"/>
      <c r="D16" s="59"/>
      <c r="E16" s="72"/>
      <c r="F16" s="75" t="str">
        <f>IF(D16="","",E16*'Calculaties subsidie 2026'!T4)</f>
        <v/>
      </c>
      <c r="G16" s="63"/>
      <c r="H16" s="64" t="str">
        <f>IF(D16="","",G16*'Calculaties subsidie 2026'!S5)</f>
        <v/>
      </c>
      <c r="I16" s="65" t="str">
        <f>IF(D16="","",G16*'Calculaties subsidie 2026'!T5)</f>
        <v/>
      </c>
      <c r="J16" s="63"/>
      <c r="K16" s="62" t="str">
        <f>IF(D16="","",J16*'Calculaties subsidie 2026'!T6)</f>
        <v/>
      </c>
      <c r="L16" s="63"/>
      <c r="M16" s="64" t="str">
        <f>IF(D16="","",L16*'Calculaties subsidie 2026'!S8)</f>
        <v/>
      </c>
      <c r="N16" s="74" t="str">
        <f>IF(D16="","",L16*'Calculaties subsidie 2026'!T8)</f>
        <v/>
      </c>
      <c r="O16" s="54"/>
      <c r="P16" s="67" t="str">
        <f t="shared" si="0"/>
        <v/>
      </c>
      <c r="Q16" s="68" t="str">
        <f t="shared" si="1"/>
        <v/>
      </c>
      <c r="R16" s="68" t="str">
        <f t="shared" si="2"/>
        <v/>
      </c>
      <c r="S16" s="69" t="str">
        <f t="shared" si="3"/>
        <v/>
      </c>
      <c r="T16" s="102" t="str">
        <f t="shared" si="4"/>
        <v/>
      </c>
    </row>
    <row r="17" spans="2:20" s="3" customFormat="1" x14ac:dyDescent="0.25">
      <c r="B17" s="58"/>
      <c r="C17" s="59"/>
      <c r="D17" s="59"/>
      <c r="E17" s="63"/>
      <c r="F17" s="76" t="str">
        <f>IF(D17="","",E17*'Calculaties subsidie 2026'!T4)</f>
        <v/>
      </c>
      <c r="G17" s="63"/>
      <c r="H17" s="64" t="str">
        <f>IF(D17="","",G17*'Calculaties subsidie 2026'!S5)</f>
        <v/>
      </c>
      <c r="I17" s="65" t="str">
        <f>IF(D17="","",G17*'Calculaties subsidie 2026'!T5)</f>
        <v/>
      </c>
      <c r="J17" s="63"/>
      <c r="K17" s="77" t="str">
        <f>IF(D17="","",J17*'Calculaties subsidie 2026'!T6)</f>
        <v/>
      </c>
      <c r="L17" s="63"/>
      <c r="M17" s="64" t="str">
        <f>IF(D17="","",L17*'Calculaties subsidie 2026'!S8)</f>
        <v/>
      </c>
      <c r="N17" s="74" t="str">
        <f>IF(D17="","",L17*'Calculaties subsidie 2026'!T8)</f>
        <v/>
      </c>
      <c r="O17" s="54"/>
      <c r="P17" s="67" t="str">
        <f t="shared" si="0"/>
        <v/>
      </c>
      <c r="Q17" s="68" t="str">
        <f t="shared" si="1"/>
        <v/>
      </c>
      <c r="R17" s="68" t="str">
        <f t="shared" si="2"/>
        <v/>
      </c>
      <c r="S17" s="69" t="str">
        <f t="shared" si="3"/>
        <v/>
      </c>
      <c r="T17" s="102" t="str">
        <f t="shared" si="4"/>
        <v/>
      </c>
    </row>
    <row r="18" spans="2:20" s="3" customFormat="1" x14ac:dyDescent="0.25">
      <c r="B18" s="58"/>
      <c r="C18" s="59"/>
      <c r="D18" s="59"/>
      <c r="E18" s="72"/>
      <c r="F18" s="78" t="str">
        <f>IF(D18="","",E18*'Calculaties subsidie 2026'!T4)</f>
        <v/>
      </c>
      <c r="G18" s="63"/>
      <c r="H18" s="64" t="str">
        <f>IF(D18="","",G18*'Calculaties subsidie 2026'!S5)</f>
        <v/>
      </c>
      <c r="I18" s="65" t="str">
        <f>IF(D18="","",G18*'Calculaties subsidie 2026'!T5)</f>
        <v/>
      </c>
      <c r="J18" s="63"/>
      <c r="K18" s="65" t="str">
        <f>IF(D18="","",J18*'Calculaties subsidie 2026'!T6)</f>
        <v/>
      </c>
      <c r="L18" s="63"/>
      <c r="M18" s="64" t="str">
        <f>IF(D18="","",L18*'Calculaties subsidie 2026'!S8)</f>
        <v/>
      </c>
      <c r="N18" s="66" t="str">
        <f>IF(D18="","",L18*'Calculaties subsidie 2026'!T8)</f>
        <v/>
      </c>
      <c r="O18" s="54"/>
      <c r="P18" s="67" t="str">
        <f t="shared" si="0"/>
        <v/>
      </c>
      <c r="Q18" s="68" t="str">
        <f t="shared" si="1"/>
        <v/>
      </c>
      <c r="R18" s="68" t="str">
        <f t="shared" si="2"/>
        <v/>
      </c>
      <c r="S18" s="69" t="str">
        <f t="shared" si="3"/>
        <v/>
      </c>
      <c r="T18" s="102" t="str">
        <f t="shared" si="4"/>
        <v/>
      </c>
    </row>
    <row r="19" spans="2:20" s="3" customFormat="1" x14ac:dyDescent="0.25">
      <c r="B19" s="58"/>
      <c r="C19" s="59"/>
      <c r="D19" s="59"/>
      <c r="E19" s="72"/>
      <c r="F19" s="77" t="str">
        <f>IF(D19="","",E19*'Calculaties subsidie 2026'!T4)</f>
        <v/>
      </c>
      <c r="G19" s="63"/>
      <c r="H19" s="64" t="str">
        <f>IF(D19="","",G19*'Calculaties subsidie 2026'!S5)</f>
        <v/>
      </c>
      <c r="I19" s="65" t="str">
        <f>IF(D19="","",G19*'Calculaties subsidie 2026'!T5)</f>
        <v/>
      </c>
      <c r="J19" s="63"/>
      <c r="K19" s="65" t="str">
        <f>IF(D19="","",J19*'Calculaties subsidie 2026'!T6)</f>
        <v/>
      </c>
      <c r="L19" s="63"/>
      <c r="M19" s="64" t="str">
        <f>IF(D19="","",L19*'Calculaties subsidie 2026'!S8)</f>
        <v/>
      </c>
      <c r="N19" s="73" t="str">
        <f>IF(D19="","",L19*'Calculaties subsidie 2026'!T8)</f>
        <v/>
      </c>
      <c r="O19" s="54"/>
      <c r="P19" s="67" t="str">
        <f t="shared" si="0"/>
        <v/>
      </c>
      <c r="Q19" s="68" t="str">
        <f t="shared" si="1"/>
        <v/>
      </c>
      <c r="R19" s="68" t="str">
        <f t="shared" si="2"/>
        <v/>
      </c>
      <c r="S19" s="69" t="str">
        <f t="shared" si="3"/>
        <v/>
      </c>
      <c r="T19" s="102" t="str">
        <f t="shared" si="4"/>
        <v/>
      </c>
    </row>
    <row r="20" spans="2:20" s="3" customFormat="1" x14ac:dyDescent="0.25">
      <c r="B20" s="58"/>
      <c r="C20" s="59"/>
      <c r="D20" s="59"/>
      <c r="E20" s="72"/>
      <c r="F20" s="65" t="str">
        <f>IF(D20="","",E20*'Calculaties subsidie 2026'!T4)</f>
        <v/>
      </c>
      <c r="G20" s="63"/>
      <c r="H20" s="64" t="str">
        <f>IF(D20="","",G20*'Calculaties subsidie 2026'!S5)</f>
        <v/>
      </c>
      <c r="I20" s="65" t="str">
        <f>IF(D20="","",G20*'Calculaties subsidie 2026'!T5)</f>
        <v/>
      </c>
      <c r="J20" s="63"/>
      <c r="K20" s="62" t="str">
        <f>IF(D20="","",J20*'Calculaties subsidie 2026'!T6)</f>
        <v/>
      </c>
      <c r="L20" s="63"/>
      <c r="M20" s="64" t="str">
        <f>IF(D20="","",L20*'Calculaties subsidie 2026'!S8)</f>
        <v/>
      </c>
      <c r="N20" s="74" t="str">
        <f>IF(D20="","",L20*'Calculaties subsidie 2026'!T8)</f>
        <v/>
      </c>
      <c r="O20" s="54"/>
      <c r="P20" s="67" t="str">
        <f t="shared" si="0"/>
        <v/>
      </c>
      <c r="Q20" s="68" t="str">
        <f t="shared" si="1"/>
        <v/>
      </c>
      <c r="R20" s="68" t="str">
        <f t="shared" si="2"/>
        <v/>
      </c>
      <c r="S20" s="69" t="str">
        <f t="shared" si="3"/>
        <v/>
      </c>
      <c r="T20" s="102" t="str">
        <f t="shared" si="4"/>
        <v/>
      </c>
    </row>
    <row r="21" spans="2:20" s="3" customFormat="1" x14ac:dyDescent="0.25">
      <c r="B21" s="58"/>
      <c r="C21" s="59"/>
      <c r="D21" s="59"/>
      <c r="E21" s="63"/>
      <c r="F21" s="62" t="str">
        <f>IF(D21="","",E21*'Calculaties subsidie 2026'!T4)</f>
        <v/>
      </c>
      <c r="G21" s="63"/>
      <c r="H21" s="64" t="str">
        <f>IF(D21="","",G21*'Calculaties subsidie 2026'!S5)</f>
        <v/>
      </c>
      <c r="I21" s="65" t="str">
        <f>IF(D21="","",G21*'Calculaties subsidie 2026'!T5)</f>
        <v/>
      </c>
      <c r="J21" s="63"/>
      <c r="K21" s="65" t="str">
        <f>IF(D21="","",J21*'Calculaties subsidie 2026'!T6)</f>
        <v/>
      </c>
      <c r="L21" s="63"/>
      <c r="M21" s="64" t="str">
        <f>IF(D21="","",L21*'Calculaties subsidie 2026'!S8)</f>
        <v/>
      </c>
      <c r="N21" s="74" t="str">
        <f>IF(D21="","",L21*'Calculaties subsidie 2026'!T8)</f>
        <v/>
      </c>
      <c r="O21" s="54"/>
      <c r="P21" s="67" t="str">
        <f t="shared" si="0"/>
        <v/>
      </c>
      <c r="Q21" s="68" t="str">
        <f t="shared" si="1"/>
        <v/>
      </c>
      <c r="R21" s="68" t="str">
        <f t="shared" si="2"/>
        <v/>
      </c>
      <c r="S21" s="69" t="str">
        <f t="shared" si="3"/>
        <v/>
      </c>
      <c r="T21" s="102" t="str">
        <f t="shared" si="4"/>
        <v/>
      </c>
    </row>
    <row r="22" spans="2:20" s="3" customFormat="1" x14ac:dyDescent="0.25">
      <c r="B22" s="58"/>
      <c r="C22" s="59"/>
      <c r="D22" s="59"/>
      <c r="E22" s="63"/>
      <c r="F22" s="77" t="str">
        <f>IF(D22="","",E22*'Calculaties subsidie 2026'!T4)</f>
        <v/>
      </c>
      <c r="G22" s="63"/>
      <c r="H22" s="64" t="str">
        <f>IF(D22="","",G22*'Calculaties subsidie 2026'!S5)</f>
        <v/>
      </c>
      <c r="I22" s="65" t="str">
        <f>IF(D22="","",G22*'Calculaties subsidie 2026'!T5)</f>
        <v/>
      </c>
      <c r="J22" s="63"/>
      <c r="K22" s="65" t="str">
        <f>IF(D22="","",J22*'Calculaties subsidie 2026'!T6)</f>
        <v/>
      </c>
      <c r="L22" s="63"/>
      <c r="M22" s="64" t="str">
        <f>IF(D22="","",L22*'Calculaties subsidie 2026'!S8)</f>
        <v/>
      </c>
      <c r="N22" s="66" t="str">
        <f>IF(D22="","",L22*'Calculaties subsidie 2026'!T8)</f>
        <v/>
      </c>
      <c r="O22" s="54"/>
      <c r="P22" s="67" t="str">
        <f t="shared" si="0"/>
        <v/>
      </c>
      <c r="Q22" s="68" t="str">
        <f t="shared" si="1"/>
        <v/>
      </c>
      <c r="R22" s="68" t="str">
        <f t="shared" si="2"/>
        <v/>
      </c>
      <c r="S22" s="69" t="str">
        <f t="shared" si="3"/>
        <v/>
      </c>
      <c r="T22" s="102" t="str">
        <f t="shared" si="4"/>
        <v/>
      </c>
    </row>
    <row r="23" spans="2:20" s="3" customFormat="1" x14ac:dyDescent="0.25">
      <c r="B23" s="58"/>
      <c r="C23" s="70"/>
      <c r="D23" s="59"/>
      <c r="E23" s="63"/>
      <c r="F23" s="77" t="str">
        <f>IF(D23="","",E23*'Calculaties subsidie 2026'!T4)</f>
        <v/>
      </c>
      <c r="G23" s="63"/>
      <c r="H23" s="64" t="str">
        <f>IF(D23="","",G23*'Calculaties subsidie 2026'!S5)</f>
        <v/>
      </c>
      <c r="I23" s="65" t="str">
        <f>IF(D23="","",G23*'Calculaties subsidie 2026'!T5)</f>
        <v/>
      </c>
      <c r="J23" s="63"/>
      <c r="K23" s="65" t="str">
        <f>IF(D23="","",J23*'Calculaties subsidie 2026'!T6)</f>
        <v/>
      </c>
      <c r="L23" s="63"/>
      <c r="M23" s="64" t="str">
        <f>IF(D23="","",L23*'Calculaties subsidie 2026'!S8)</f>
        <v/>
      </c>
      <c r="N23" s="73" t="str">
        <f>IF(D23="","",L23*'Calculaties subsidie 2026'!T8)</f>
        <v/>
      </c>
      <c r="O23" s="54"/>
      <c r="P23" s="67" t="str">
        <f t="shared" si="0"/>
        <v/>
      </c>
      <c r="Q23" s="68" t="str">
        <f t="shared" si="1"/>
        <v/>
      </c>
      <c r="R23" s="68" t="str">
        <f t="shared" si="2"/>
        <v/>
      </c>
      <c r="S23" s="69" t="str">
        <f t="shared" si="3"/>
        <v/>
      </c>
      <c r="T23" s="102" t="str">
        <f t="shared" si="4"/>
        <v/>
      </c>
    </row>
    <row r="24" spans="2:20" s="3" customFormat="1" x14ac:dyDescent="0.25">
      <c r="B24" s="58"/>
      <c r="C24" s="59"/>
      <c r="D24" s="59"/>
      <c r="E24" s="63"/>
      <c r="F24" s="65" t="str">
        <f>IF(D24="","",E24*'Calculaties subsidie 2026'!T4)</f>
        <v/>
      </c>
      <c r="G24" s="63"/>
      <c r="H24" s="64" t="str">
        <f>IF(D24="","",G24*'Calculaties subsidie 2026'!S5)</f>
        <v/>
      </c>
      <c r="I24" s="65" t="str">
        <f>IF(D24="","",G24*'Calculaties subsidie 2026'!T5)</f>
        <v/>
      </c>
      <c r="J24" s="63"/>
      <c r="K24" s="65" t="str">
        <f>IF(D24="","",J24*'Calculaties subsidie 2026'!T6)</f>
        <v/>
      </c>
      <c r="L24" s="63"/>
      <c r="M24" s="64" t="str">
        <f>IF(D24="","",L24*'Calculaties subsidie 2026'!S8)</f>
        <v/>
      </c>
      <c r="N24" s="74" t="str">
        <f>IF(D24="","",L24*'Calculaties subsidie 2026'!T8)</f>
        <v/>
      </c>
      <c r="O24" s="54"/>
      <c r="P24" s="67" t="str">
        <f t="shared" si="0"/>
        <v/>
      </c>
      <c r="Q24" s="68" t="str">
        <f t="shared" si="1"/>
        <v/>
      </c>
      <c r="R24" s="68" t="str">
        <f t="shared" si="2"/>
        <v/>
      </c>
      <c r="S24" s="69" t="str">
        <f t="shared" si="3"/>
        <v/>
      </c>
      <c r="T24" s="102" t="str">
        <f t="shared" si="4"/>
        <v/>
      </c>
    </row>
    <row r="25" spans="2:20" s="3" customFormat="1" x14ac:dyDescent="0.25">
      <c r="B25" s="58"/>
      <c r="C25" s="59"/>
      <c r="D25" s="59"/>
      <c r="E25" s="63"/>
      <c r="F25" s="62" t="str">
        <f>IF(D25="","",E25*'Calculaties subsidie 2026'!T4)</f>
        <v/>
      </c>
      <c r="G25" s="63"/>
      <c r="H25" s="64" t="str">
        <f>IF(D25="","",G25*'Calculaties subsidie 2026'!S5)</f>
        <v/>
      </c>
      <c r="I25" s="65" t="str">
        <f>IF(D25="","",G25*'Calculaties subsidie 2026'!T5)</f>
        <v/>
      </c>
      <c r="J25" s="63"/>
      <c r="K25" s="65" t="str">
        <f>IF(D25="","",J25*'Calculaties subsidie 2026'!T6)</f>
        <v/>
      </c>
      <c r="L25" s="63"/>
      <c r="M25" s="64" t="str">
        <f>IF(D25="","",L25*'Calculaties subsidie 2026'!S8)</f>
        <v/>
      </c>
      <c r="N25" s="74" t="str">
        <f>IF(D25="","",L25*'Calculaties subsidie 2026'!T8)</f>
        <v/>
      </c>
      <c r="O25" s="54"/>
      <c r="P25" s="67" t="str">
        <f t="shared" si="0"/>
        <v/>
      </c>
      <c r="Q25" s="68" t="str">
        <f t="shared" si="1"/>
        <v/>
      </c>
      <c r="R25" s="68" t="str">
        <f t="shared" si="2"/>
        <v/>
      </c>
      <c r="S25" s="69" t="str">
        <f t="shared" si="3"/>
        <v/>
      </c>
      <c r="T25" s="102" t="str">
        <f t="shared" si="4"/>
        <v/>
      </c>
    </row>
    <row r="26" spans="2:20" s="3" customFormat="1" x14ac:dyDescent="0.25">
      <c r="B26" s="58"/>
      <c r="C26" s="70"/>
      <c r="D26" s="59"/>
      <c r="E26" s="63"/>
      <c r="F26" s="65" t="str">
        <f>IF(D26="","",E26*'Calculaties subsidie 2026'!T4)</f>
        <v/>
      </c>
      <c r="G26" s="63"/>
      <c r="H26" s="64" t="str">
        <f>IF(D26="","",G26*'Calculaties subsidie 2026'!S5)</f>
        <v/>
      </c>
      <c r="I26" s="65" t="str">
        <f>IF(D26="","",G26*'Calculaties subsidie 2026'!T5)</f>
        <v/>
      </c>
      <c r="J26" s="63"/>
      <c r="K26" s="65" t="str">
        <f>IF(D26="","",J26*'Calculaties subsidie 2026'!T6)</f>
        <v/>
      </c>
      <c r="L26" s="63"/>
      <c r="M26" s="64" t="str">
        <f>IF(D26="","",L26*'Calculaties subsidie 2026'!S8)</f>
        <v/>
      </c>
      <c r="N26" s="66" t="str">
        <f>IF(D26="","",L26*'Calculaties subsidie 2026'!T8)</f>
        <v/>
      </c>
      <c r="O26" s="54"/>
      <c r="P26" s="67" t="str">
        <f t="shared" si="0"/>
        <v/>
      </c>
      <c r="Q26" s="68" t="str">
        <f t="shared" si="1"/>
        <v/>
      </c>
      <c r="R26" s="68" t="str">
        <f t="shared" si="2"/>
        <v/>
      </c>
      <c r="S26" s="69" t="str">
        <f t="shared" si="3"/>
        <v/>
      </c>
      <c r="T26" s="102" t="str">
        <f t="shared" si="4"/>
        <v/>
      </c>
    </row>
    <row r="27" spans="2:20" s="3" customFormat="1" x14ac:dyDescent="0.25">
      <c r="B27" s="58"/>
      <c r="C27" s="59"/>
      <c r="D27" s="59"/>
      <c r="E27" s="63"/>
      <c r="F27" s="62" t="str">
        <f>IF(D27="","",E27*'Calculaties subsidie 2026'!T4)</f>
        <v/>
      </c>
      <c r="G27" s="63"/>
      <c r="H27" s="64" t="str">
        <f>IF(D27="","",G27*'Calculaties subsidie 2026'!S5)</f>
        <v/>
      </c>
      <c r="I27" s="65" t="str">
        <f>IF(D27="","",G27*'Calculaties subsidie 2026'!T5)</f>
        <v/>
      </c>
      <c r="J27" s="63"/>
      <c r="K27" s="65" t="str">
        <f>IF(D27="","",J27*'Calculaties subsidie 2026'!T6)</f>
        <v/>
      </c>
      <c r="L27" s="63"/>
      <c r="M27" s="64" t="str">
        <f>IF(D27="","",L27*'Calculaties subsidie 2026'!S8)</f>
        <v/>
      </c>
      <c r="N27" s="73" t="str">
        <f>IF(D27="","",L27*'Calculaties subsidie 2026'!T8)</f>
        <v/>
      </c>
      <c r="O27" s="54"/>
      <c r="P27" s="67" t="str">
        <f t="shared" si="0"/>
        <v/>
      </c>
      <c r="Q27" s="68" t="str">
        <f t="shared" si="1"/>
        <v/>
      </c>
      <c r="R27" s="68" t="str">
        <f t="shared" si="2"/>
        <v/>
      </c>
      <c r="S27" s="69" t="str">
        <f t="shared" si="3"/>
        <v/>
      </c>
      <c r="T27" s="102" t="str">
        <f t="shared" si="4"/>
        <v/>
      </c>
    </row>
    <row r="28" spans="2:20" s="3" customFormat="1" x14ac:dyDescent="0.25">
      <c r="B28" s="58"/>
      <c r="C28" s="59"/>
      <c r="D28" s="59"/>
      <c r="E28" s="63"/>
      <c r="F28" s="77" t="str">
        <f>IF(D28="","",E28*'Calculaties subsidie 2026'!T4)</f>
        <v/>
      </c>
      <c r="G28" s="63"/>
      <c r="H28" s="64" t="str">
        <f>IF(D28="","",G28*'Calculaties subsidie 2026'!S5)</f>
        <v/>
      </c>
      <c r="I28" s="65" t="str">
        <f>IF(D28="","",G28*'Calculaties subsidie 2026'!T5)</f>
        <v/>
      </c>
      <c r="J28" s="63"/>
      <c r="K28" s="65" t="str">
        <f>IF(D28="","",J28*'Calculaties subsidie 2026'!T6)</f>
        <v/>
      </c>
      <c r="L28" s="63"/>
      <c r="M28" s="64" t="str">
        <f>IF(D28="","",L28*'Calculaties subsidie 2026'!S8)</f>
        <v/>
      </c>
      <c r="N28" s="74" t="str">
        <f>IF(D28="","",L28*'Calculaties subsidie 2026'!T8)</f>
        <v/>
      </c>
      <c r="O28" s="54"/>
      <c r="P28" s="67" t="str">
        <f t="shared" si="0"/>
        <v/>
      </c>
      <c r="Q28" s="68" t="str">
        <f t="shared" si="1"/>
        <v/>
      </c>
      <c r="R28" s="68" t="str">
        <f t="shared" si="2"/>
        <v/>
      </c>
      <c r="S28" s="69" t="str">
        <f t="shared" si="3"/>
        <v/>
      </c>
      <c r="T28" s="102" t="str">
        <f t="shared" si="4"/>
        <v/>
      </c>
    </row>
    <row r="29" spans="2:20" s="3" customFormat="1" x14ac:dyDescent="0.25">
      <c r="B29" s="58"/>
      <c r="C29" s="59"/>
      <c r="D29" s="59"/>
      <c r="E29" s="63"/>
      <c r="F29" s="65" t="str">
        <f>IF(D29="","",E29*'Calculaties subsidie 2026'!T4)</f>
        <v/>
      </c>
      <c r="G29" s="63"/>
      <c r="H29" s="64" t="str">
        <f>IF(D29="","",G29*'Calculaties subsidie 2026'!S5)</f>
        <v/>
      </c>
      <c r="I29" s="65" t="str">
        <f>IF(D29="","",G29*'Calculaties subsidie 2026'!T5)</f>
        <v/>
      </c>
      <c r="J29" s="63"/>
      <c r="K29" s="65" t="str">
        <f>IF(D29="","",J29*'Calculaties subsidie 2026'!T6)</f>
        <v/>
      </c>
      <c r="L29" s="63"/>
      <c r="M29" s="64" t="str">
        <f>IF(D29="","",L29*'Calculaties subsidie 2026'!S8)</f>
        <v/>
      </c>
      <c r="N29" s="74" t="str">
        <f>IF(D29="","",L29*'Calculaties subsidie 2026'!T8)</f>
        <v/>
      </c>
      <c r="O29" s="54"/>
      <c r="P29" s="67" t="str">
        <f t="shared" si="0"/>
        <v/>
      </c>
      <c r="Q29" s="68" t="str">
        <f t="shared" si="1"/>
        <v/>
      </c>
      <c r="R29" s="68" t="str">
        <f t="shared" si="2"/>
        <v/>
      </c>
      <c r="S29" s="69" t="str">
        <f t="shared" si="3"/>
        <v/>
      </c>
      <c r="T29" s="102" t="str">
        <f t="shared" si="4"/>
        <v/>
      </c>
    </row>
    <row r="30" spans="2:20" s="3" customFormat="1" x14ac:dyDescent="0.25">
      <c r="B30" s="58"/>
      <c r="C30" s="59"/>
      <c r="D30" s="59"/>
      <c r="E30" s="63"/>
      <c r="F30" s="62" t="str">
        <f>IF(D30="","",E30*'Calculaties subsidie 2026'!T4)</f>
        <v/>
      </c>
      <c r="G30" s="63"/>
      <c r="H30" s="64" t="str">
        <f>IF(D30="","",G30*'Calculaties subsidie 2026'!S5)</f>
        <v/>
      </c>
      <c r="I30" s="65" t="str">
        <f>IF(D30="","",G30*'Calculaties subsidie 2026'!T5)</f>
        <v/>
      </c>
      <c r="J30" s="63"/>
      <c r="K30" s="65" t="str">
        <f>IF(D30="","",J30*'Calculaties subsidie 2026'!T6)</f>
        <v/>
      </c>
      <c r="L30" s="63"/>
      <c r="M30" s="64" t="str">
        <f>IF(D30="","",L30*'Calculaties subsidie 2026'!S8)</f>
        <v/>
      </c>
      <c r="N30" s="74" t="str">
        <f>IF(D30="","",L30*'Calculaties subsidie 2026'!T8)</f>
        <v/>
      </c>
      <c r="O30" s="54"/>
      <c r="P30" s="67" t="str">
        <f t="shared" si="0"/>
        <v/>
      </c>
      <c r="Q30" s="68" t="str">
        <f t="shared" si="1"/>
        <v/>
      </c>
      <c r="R30" s="68" t="str">
        <f t="shared" si="2"/>
        <v/>
      </c>
      <c r="S30" s="69" t="str">
        <f t="shared" si="3"/>
        <v/>
      </c>
      <c r="T30" s="102" t="str">
        <f t="shared" si="4"/>
        <v/>
      </c>
    </row>
    <row r="31" spans="2:20" s="3" customFormat="1" x14ac:dyDescent="0.25">
      <c r="B31" s="58"/>
      <c r="C31" s="59"/>
      <c r="D31" s="59"/>
      <c r="E31" s="63"/>
      <c r="F31" s="77" t="str">
        <f>IF(D31="","",E31*'Calculaties subsidie 2026'!T4)</f>
        <v/>
      </c>
      <c r="G31" s="63"/>
      <c r="H31" s="64" t="str">
        <f>IF(D31="","",G31*'Calculaties subsidie 2026'!S5)</f>
        <v/>
      </c>
      <c r="I31" s="65" t="str">
        <f>IF(D31="","",G31*'Calculaties subsidie 2026'!T5)</f>
        <v/>
      </c>
      <c r="J31" s="63"/>
      <c r="K31" s="65" t="str">
        <f>IF(D31="","",J31*'Calculaties subsidie 2026'!T6)</f>
        <v/>
      </c>
      <c r="L31" s="63"/>
      <c r="M31" s="64" t="str">
        <f>IF(D31="","",L31*'Calculaties subsidie 2026'!S8)</f>
        <v/>
      </c>
      <c r="N31" s="66" t="str">
        <f>IF(D31="","",L31*'Calculaties subsidie 2026'!T8)</f>
        <v/>
      </c>
      <c r="O31" s="54"/>
      <c r="P31" s="67" t="str">
        <f t="shared" si="0"/>
        <v/>
      </c>
      <c r="Q31" s="68" t="str">
        <f t="shared" si="1"/>
        <v/>
      </c>
      <c r="R31" s="68" t="str">
        <f t="shared" si="2"/>
        <v/>
      </c>
      <c r="S31" s="69" t="str">
        <f t="shared" si="3"/>
        <v/>
      </c>
      <c r="T31" s="102" t="str">
        <f t="shared" si="4"/>
        <v/>
      </c>
    </row>
    <row r="32" spans="2:20" s="3" customFormat="1" ht="15.75" thickBot="1" x14ac:dyDescent="0.3">
      <c r="B32" s="79"/>
      <c r="C32" s="80"/>
      <c r="D32" s="80"/>
      <c r="E32" s="81"/>
      <c r="F32" s="82" t="str">
        <f>IF(D32="","",E32*'Calculaties subsidie 2026'!T4)</f>
        <v/>
      </c>
      <c r="G32" s="81"/>
      <c r="H32" s="83" t="str">
        <f>IF(D32="","",G32*'Calculaties subsidie 2026'!S5)</f>
        <v/>
      </c>
      <c r="I32" s="84" t="str">
        <f>IF(D32="","",G32*'Calculaties subsidie 2026'!T5)</f>
        <v/>
      </c>
      <c r="J32" s="81"/>
      <c r="K32" s="84" t="str">
        <f>IF(D32="","",J32*'Calculaties subsidie 2026'!T6)</f>
        <v/>
      </c>
      <c r="L32" s="85"/>
      <c r="M32" s="83" t="str">
        <f>IF(D32="","",L32*'Calculaties subsidie 2026'!S8)</f>
        <v/>
      </c>
      <c r="N32" s="86" t="str">
        <f>IF(D32="","",L32*'Calculaties subsidie 2026'!T8)</f>
        <v/>
      </c>
      <c r="O32" s="54"/>
      <c r="P32" s="87" t="str">
        <f t="shared" si="0"/>
        <v/>
      </c>
      <c r="Q32" s="88" t="str">
        <f t="shared" si="1"/>
        <v/>
      </c>
      <c r="R32" s="88" t="str">
        <f t="shared" si="2"/>
        <v/>
      </c>
      <c r="S32" s="89" t="str">
        <f t="shared" si="3"/>
        <v/>
      </c>
      <c r="T32" s="103" t="str">
        <f t="shared" si="4"/>
        <v/>
      </c>
    </row>
    <row r="33" spans="2:20" s="3" customFormat="1" ht="15.75" thickBot="1" x14ac:dyDescent="0.3">
      <c r="B33" s="209" t="s">
        <v>34</v>
      </c>
      <c r="C33" s="210"/>
      <c r="D33" s="211"/>
      <c r="E33" s="90">
        <f t="shared" ref="E33:N33" si="5">SUM(E10:E32)</f>
        <v>0</v>
      </c>
      <c r="F33" s="91">
        <f t="shared" si="5"/>
        <v>0</v>
      </c>
      <c r="G33" s="90">
        <f t="shared" si="5"/>
        <v>0</v>
      </c>
      <c r="H33" s="91">
        <f t="shared" si="5"/>
        <v>0</v>
      </c>
      <c r="I33" s="91">
        <f t="shared" si="5"/>
        <v>0</v>
      </c>
      <c r="J33" s="90">
        <f t="shared" si="5"/>
        <v>0</v>
      </c>
      <c r="K33" s="91">
        <f t="shared" si="5"/>
        <v>0</v>
      </c>
      <c r="L33" s="90">
        <f t="shared" si="5"/>
        <v>0</v>
      </c>
      <c r="M33" s="91">
        <f t="shared" si="5"/>
        <v>0</v>
      </c>
      <c r="N33" s="92">
        <f t="shared" si="5"/>
        <v>0</v>
      </c>
      <c r="O33" s="10"/>
      <c r="P33" s="93">
        <f>SUM(P10:P32)</f>
        <v>0</v>
      </c>
      <c r="Q33" s="90">
        <f>SUM(Q10:Q32)</f>
        <v>0</v>
      </c>
      <c r="R33" s="90">
        <f>SUM(R10:R32)</f>
        <v>0</v>
      </c>
      <c r="S33" s="91">
        <f>SUM(S10:S32)</f>
        <v>0</v>
      </c>
      <c r="T33" s="92">
        <f>SUM(T10:T32)</f>
        <v>0</v>
      </c>
    </row>
    <row r="36" spans="2:20" x14ac:dyDescent="0.25">
      <c r="E36" s="11"/>
      <c r="F36" s="11"/>
      <c r="G36" s="201"/>
      <c r="H36" s="201"/>
      <c r="I36" s="201"/>
      <c r="J36" s="201"/>
      <c r="K36" s="201"/>
      <c r="L36" s="201"/>
      <c r="M36" s="12"/>
      <c r="N36" s="12"/>
    </row>
    <row r="37" spans="2:20" x14ac:dyDescent="0.25">
      <c r="E37" s="13"/>
      <c r="F37" s="13"/>
      <c r="G37" s="201"/>
      <c r="H37" s="201"/>
      <c r="I37" s="201"/>
      <c r="J37" s="201"/>
      <c r="K37" s="201"/>
      <c r="L37" s="201"/>
      <c r="M37" s="12"/>
      <c r="N37" s="12"/>
    </row>
    <row r="38" spans="2:20" x14ac:dyDescent="0.25">
      <c r="E38" s="13"/>
      <c r="F38" s="13"/>
      <c r="G38" s="201"/>
      <c r="H38" s="201"/>
      <c r="I38" s="201"/>
      <c r="J38" s="201"/>
      <c r="K38" s="201"/>
      <c r="L38" s="201"/>
      <c r="M38" s="12"/>
      <c r="N38" s="12"/>
    </row>
    <row r="39" spans="2:20" x14ac:dyDescent="0.25">
      <c r="E39" s="12"/>
      <c r="F39" s="12"/>
      <c r="G39" s="201"/>
      <c r="H39" s="201"/>
      <c r="I39" s="201"/>
      <c r="J39" s="201"/>
      <c r="K39" s="201"/>
      <c r="L39" s="201"/>
      <c r="M39" s="12"/>
      <c r="N39" s="12"/>
    </row>
    <row r="40" spans="2:20" x14ac:dyDescent="0.25">
      <c r="E40" s="12"/>
      <c r="F40" s="12"/>
      <c r="G40" s="201"/>
      <c r="H40" s="201"/>
      <c r="I40" s="201"/>
      <c r="J40" s="201"/>
      <c r="K40" s="201"/>
      <c r="L40" s="201"/>
      <c r="M40" s="12"/>
      <c r="N40" s="12"/>
    </row>
    <row r="41" spans="2:20" x14ac:dyDescent="0.25">
      <c r="E41" s="12"/>
      <c r="F41" s="12"/>
      <c r="G41" s="201"/>
      <c r="H41" s="201"/>
      <c r="I41" s="201"/>
      <c r="J41" s="201"/>
      <c r="K41" s="201"/>
      <c r="L41" s="201"/>
      <c r="M41" s="12"/>
      <c r="N41" s="12"/>
    </row>
    <row r="42" spans="2:20" x14ac:dyDescent="0.25">
      <c r="E42" s="13"/>
      <c r="F42" s="13"/>
      <c r="G42" s="201"/>
      <c r="H42" s="201"/>
      <c r="I42" s="201"/>
      <c r="J42" s="201"/>
      <c r="K42" s="201"/>
      <c r="L42" s="201"/>
      <c r="M42" s="12"/>
      <c r="N42" s="12"/>
    </row>
    <row r="43" spans="2:20" x14ac:dyDescent="0.25">
      <c r="E43" s="12"/>
      <c r="F43" s="12"/>
      <c r="G43" s="201"/>
      <c r="H43" s="201"/>
      <c r="I43" s="201"/>
      <c r="J43" s="201"/>
      <c r="K43" s="201"/>
      <c r="L43" s="201"/>
      <c r="M43" s="12"/>
      <c r="N43" s="12"/>
    </row>
    <row r="44" spans="2:20" x14ac:dyDescent="0.25">
      <c r="E44" s="11"/>
      <c r="F44" s="11"/>
      <c r="G44" s="201"/>
      <c r="H44" s="201"/>
      <c r="I44" s="201"/>
      <c r="J44" s="201"/>
      <c r="K44" s="201"/>
      <c r="L44" s="201"/>
      <c r="M44" s="12"/>
      <c r="N44" s="12"/>
    </row>
    <row r="45" spans="2:20" x14ac:dyDescent="0.25">
      <c r="E45" s="11"/>
      <c r="F45" s="11"/>
      <c r="G45" s="201"/>
      <c r="H45" s="201"/>
      <c r="I45" s="201"/>
      <c r="J45" s="13"/>
      <c r="K45" s="13"/>
      <c r="L45" s="13"/>
      <c r="M45" s="12"/>
      <c r="N45" s="12"/>
    </row>
    <row r="46" spans="2:20" x14ac:dyDescent="0.25">
      <c r="E46" s="14"/>
      <c r="F46" s="14"/>
      <c r="G46" s="202"/>
      <c r="H46" s="202"/>
      <c r="I46" s="202"/>
      <c r="J46" s="12"/>
      <c r="K46" s="12"/>
      <c r="L46" s="12"/>
      <c r="M46" s="12"/>
      <c r="N46" s="12"/>
    </row>
    <row r="47" spans="2:20" x14ac:dyDescent="0.25">
      <c r="E47" s="14"/>
      <c r="F47" s="14"/>
      <c r="G47" s="202"/>
      <c r="H47" s="202"/>
      <c r="I47" s="202"/>
      <c r="J47" s="12"/>
      <c r="K47" s="12"/>
      <c r="L47" s="12"/>
      <c r="M47" s="12"/>
      <c r="N47" s="12"/>
    </row>
    <row r="48" spans="2:20" x14ac:dyDescent="0.25">
      <c r="E48" s="14"/>
      <c r="F48" s="14"/>
      <c r="G48" s="202"/>
      <c r="H48" s="202"/>
      <c r="I48" s="202"/>
      <c r="J48" s="12"/>
      <c r="K48" s="12"/>
      <c r="L48" s="12"/>
      <c r="M48" s="12"/>
      <c r="N48" s="12"/>
    </row>
    <row r="49" spans="5:14" x14ac:dyDescent="0.25">
      <c r="E49" s="12"/>
      <c r="F49" s="12"/>
      <c r="G49" s="12"/>
      <c r="H49" s="12"/>
      <c r="I49" s="12"/>
      <c r="J49" s="12"/>
      <c r="K49" s="12"/>
      <c r="L49" s="12"/>
      <c r="M49" s="12"/>
      <c r="N49" s="12"/>
    </row>
    <row r="50" spans="5:14" x14ac:dyDescent="0.25">
      <c r="E50" s="12"/>
      <c r="F50" s="12"/>
      <c r="G50" s="12"/>
      <c r="H50" s="12"/>
      <c r="I50" s="12"/>
      <c r="J50" s="12"/>
      <c r="K50" s="12"/>
      <c r="L50" s="12"/>
      <c r="M50" s="12"/>
      <c r="N50" s="12"/>
    </row>
    <row r="51" spans="5:14" x14ac:dyDescent="0.25">
      <c r="E51" s="12"/>
      <c r="F51" s="12"/>
      <c r="G51" s="12"/>
      <c r="H51" s="12"/>
      <c r="I51" s="12"/>
      <c r="J51" s="12"/>
      <c r="K51" s="12"/>
      <c r="L51" s="12"/>
      <c r="M51" s="12"/>
      <c r="N51" s="12"/>
    </row>
  </sheetData>
  <sheetProtection algorithmName="SHA-512" hashValue="7pOuqdM+ZQzwWPf5TQY1jRvnO8ke0l2+O+E0XhqDluhYqy+x8oCSZ+jof8G1NMrElK2ayjrvd0IffvTLc+nM+A==" saltValue="En7mROKu5Z1fRSEBAtDFvA==" spinCount="100000" sheet="1" selectLockedCells="1"/>
  <mergeCells count="30">
    <mergeCell ref="S5:T6"/>
    <mergeCell ref="C1:D1"/>
    <mergeCell ref="E1:H1"/>
    <mergeCell ref="P3:R3"/>
    <mergeCell ref="S3:T3"/>
    <mergeCell ref="P4:R4"/>
    <mergeCell ref="C2:D2"/>
    <mergeCell ref="P5:R6"/>
    <mergeCell ref="P8:R8"/>
    <mergeCell ref="B5:D5"/>
    <mergeCell ref="B33:D33"/>
    <mergeCell ref="G36:L36"/>
    <mergeCell ref="G37:L37"/>
    <mergeCell ref="E7:N7"/>
    <mergeCell ref="B8:B9"/>
    <mergeCell ref="C8:C9"/>
    <mergeCell ref="D8:D9"/>
    <mergeCell ref="E8:F8"/>
    <mergeCell ref="G8:I8"/>
    <mergeCell ref="J8:K8"/>
    <mergeCell ref="L8:N8"/>
    <mergeCell ref="G38:L38"/>
    <mergeCell ref="G39:L39"/>
    <mergeCell ref="G46:I48"/>
    <mergeCell ref="G40:L40"/>
    <mergeCell ref="G41:L41"/>
    <mergeCell ref="G42:L42"/>
    <mergeCell ref="G43:L43"/>
    <mergeCell ref="G44:L44"/>
    <mergeCell ref="G45:I45"/>
  </mergeCells>
  <dataValidations count="1">
    <dataValidation allowBlank="1" showInputMessage="1" showErrorMessage="1" prompt="Bij 100% wordt het totaalbedrag als voorschot uitgekeerd. Om te voorkomen dat er later te veel terugbetaald moet worden, kan ervoor gekozen worden om een lager percentage van het totaalbedrag als voorschot uit te laten keren. Denk aan 85% of 90%." sqref="T4" xr:uid="{C5F3885F-5587-4122-BDB6-78CFA663DE48}"/>
  </dataValidations>
  <pageMargins left="0.70866141732283472" right="0.70866141732283472" top="0.74803149606299213" bottom="0.74803149606299213"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EDD6-B221-48D5-8A8E-F911E7FA1217}">
  <sheetPr codeName="Blad3"/>
  <dimension ref="A1:R54"/>
  <sheetViews>
    <sheetView showGridLines="0" showRowColHeaders="0" zoomScale="90" zoomScaleNormal="90" workbookViewId="0">
      <selection activeCell="H24" sqref="H24"/>
    </sheetView>
  </sheetViews>
  <sheetFormatPr defaultRowHeight="15" x14ac:dyDescent="0.25"/>
  <cols>
    <col min="1" max="1" width="1.85546875" customWidth="1"/>
    <col min="2" max="2" width="21.85546875" customWidth="1"/>
    <col min="3" max="3" width="26.28515625" customWidth="1"/>
    <col min="4" max="4" width="19.5703125" customWidth="1"/>
    <col min="5" max="5" width="23" customWidth="1"/>
    <col min="6" max="6" width="15.42578125" customWidth="1"/>
    <col min="7" max="7" width="19.5703125" customWidth="1"/>
    <col min="8" max="8" width="16.28515625" customWidth="1"/>
    <col min="9" max="9" width="17.140625" customWidth="1"/>
    <col min="10" max="10" width="14.85546875" customWidth="1"/>
    <col min="11" max="11" width="2.5703125" customWidth="1"/>
    <col min="12" max="12" width="10" bestFit="1" customWidth="1"/>
  </cols>
  <sheetData>
    <row r="1" spans="2:18" s="7" customFormat="1" ht="19.5" thickBot="1" x14ac:dyDescent="0.3">
      <c r="B1" s="23" t="s">
        <v>0</v>
      </c>
      <c r="C1" s="226" t="str">
        <f>Brondata!B3</f>
        <v>Ijsselstein</v>
      </c>
      <c r="D1" s="227"/>
      <c r="E1" s="113"/>
      <c r="F1" s="114" t="s">
        <v>82</v>
      </c>
      <c r="G1" s="115"/>
      <c r="H1" s="115"/>
      <c r="I1" s="115"/>
      <c r="J1" s="113"/>
    </row>
    <row r="2" spans="2:18" ht="16.5" thickBot="1" x14ac:dyDescent="0.3">
      <c r="B2" s="23" t="s">
        <v>3</v>
      </c>
      <c r="C2" s="243" t="str">
        <f>Totaaloverzicht!C2</f>
        <v>NAAM AANVRAGER</v>
      </c>
      <c r="D2" s="244"/>
    </row>
    <row r="5" spans="2:18" ht="15" customHeight="1" x14ac:dyDescent="0.25"/>
    <row r="6" spans="2:18" s="8" customFormat="1" x14ac:dyDescent="0.25">
      <c r="C6"/>
      <c r="D6"/>
      <c r="E6"/>
      <c r="F6"/>
      <c r="G6"/>
      <c r="H6"/>
    </row>
    <row r="7" spans="2:18" s="8" customFormat="1" x14ac:dyDescent="0.25">
      <c r="C7"/>
      <c r="D7"/>
      <c r="E7"/>
      <c r="F7"/>
      <c r="G7"/>
      <c r="H7"/>
      <c r="I7"/>
      <c r="J7" s="111"/>
      <c r="K7" s="111"/>
    </row>
    <row r="8" spans="2:18" s="8" customFormat="1" x14ac:dyDescent="0.25">
      <c r="C8"/>
      <c r="D8"/>
      <c r="E8"/>
      <c r="F8"/>
      <c r="G8"/>
      <c r="H8"/>
      <c r="I8"/>
      <c r="J8" s="111"/>
      <c r="K8" s="111"/>
    </row>
    <row r="9" spans="2:18" s="8" customFormat="1" ht="15.75" thickBot="1" x14ac:dyDescent="0.3">
      <c r="B9" s="22" t="s">
        <v>8</v>
      </c>
      <c r="C9"/>
      <c r="D9"/>
      <c r="E9"/>
      <c r="F9"/>
      <c r="G9"/>
      <c r="H9"/>
      <c r="I9"/>
      <c r="J9" s="111"/>
      <c r="K9" s="111"/>
    </row>
    <row r="10" spans="2:18" s="8" customFormat="1" ht="15.75" thickBot="1" x14ac:dyDescent="0.3">
      <c r="B10" s="116" t="s">
        <v>55</v>
      </c>
      <c r="C10" s="117"/>
      <c r="D10"/>
      <c r="E10"/>
      <c r="F10"/>
      <c r="G10"/>
      <c r="H10"/>
      <c r="I10"/>
      <c r="J10" s="111"/>
      <c r="K10" s="111"/>
    </row>
    <row r="11" spans="2:18" s="8" customFormat="1" x14ac:dyDescent="0.25">
      <c r="C11"/>
      <c r="D11"/>
      <c r="E11"/>
      <c r="F11"/>
      <c r="G11"/>
      <c r="H11"/>
      <c r="I11"/>
      <c r="J11" s="111"/>
      <c r="K11" s="111"/>
    </row>
    <row r="12" spans="2:18" s="8" customFormat="1" ht="15.75" thickBot="1" x14ac:dyDescent="0.3">
      <c r="C12"/>
      <c r="D12"/>
      <c r="E12"/>
      <c r="F12"/>
      <c r="G12"/>
      <c r="H12"/>
      <c r="I12"/>
      <c r="J12"/>
      <c r="K12" s="111"/>
    </row>
    <row r="13" spans="2:18" ht="30.75" customHeight="1" thickBot="1" x14ac:dyDescent="0.3">
      <c r="B13" s="245" t="s">
        <v>20</v>
      </c>
      <c r="C13" s="245" t="s">
        <v>21</v>
      </c>
      <c r="D13" s="246" t="s">
        <v>22</v>
      </c>
      <c r="E13" s="118" t="s">
        <v>83</v>
      </c>
      <c r="F13" s="242" t="s">
        <v>60</v>
      </c>
      <c r="G13" s="242"/>
      <c r="H13" s="242"/>
    </row>
    <row r="14" spans="2:18" ht="64.900000000000006" customHeight="1" thickBot="1" x14ac:dyDescent="0.3">
      <c r="B14" s="245"/>
      <c r="C14" s="245"/>
      <c r="D14" s="246"/>
      <c r="E14" s="119" t="s">
        <v>84</v>
      </c>
      <c r="F14" s="120" t="s">
        <v>85</v>
      </c>
      <c r="G14" s="120" t="s">
        <v>41</v>
      </c>
      <c r="H14" s="121" t="s">
        <v>86</v>
      </c>
      <c r="I14" s="6"/>
      <c r="K14" s="6"/>
      <c r="L14" s="6"/>
      <c r="M14" s="6"/>
      <c r="N14" s="6"/>
      <c r="O14" s="6"/>
      <c r="P14" s="6"/>
      <c r="Q14" s="6"/>
      <c r="R14" s="6"/>
    </row>
    <row r="15" spans="2:18" ht="15" customHeight="1" x14ac:dyDescent="0.25">
      <c r="B15" s="122" t="str">
        <f>IF('Invoer kindgebonden subsidie'!B10=0,"",'Invoer kindgebonden subsidie'!B10)</f>
        <v/>
      </c>
      <c r="C15" s="123" t="str">
        <f>IF('Invoer kindgebonden subsidie'!C10=0,"",'Invoer kindgebonden subsidie'!C10)</f>
        <v/>
      </c>
      <c r="D15" s="124" t="str">
        <f>IF('Invoer kindgebonden subsidie'!D10=0,"",'Invoer kindgebonden subsidie'!D10)</f>
        <v/>
      </c>
      <c r="E15" s="125"/>
      <c r="F15" s="126" t="str">
        <f t="shared" ref="F15:F37" si="0">IF(D15="","",10)</f>
        <v/>
      </c>
      <c r="G15" s="127" t="str">
        <f>IF(D15="","",Brondata!$K$3)</f>
        <v/>
      </c>
      <c r="H15" s="128" t="str">
        <f t="shared" ref="H15:H37" si="1">IF(D15="","",E15*F15*G15)</f>
        <v/>
      </c>
      <c r="I15" s="6"/>
      <c r="K15" s="6"/>
      <c r="L15" s="6"/>
      <c r="M15" s="6"/>
      <c r="N15" s="6"/>
      <c r="O15" s="6"/>
      <c r="P15" s="6"/>
      <c r="Q15" s="6"/>
      <c r="R15" s="6"/>
    </row>
    <row r="16" spans="2:18" x14ac:dyDescent="0.25">
      <c r="B16" s="122" t="str">
        <f>IF('Invoer kindgebonden subsidie'!B11=0,"",'Invoer kindgebonden subsidie'!B11)</f>
        <v/>
      </c>
      <c r="C16" s="123" t="str">
        <f>IF('Invoer kindgebonden subsidie'!C11=0,"",'Invoer kindgebonden subsidie'!C11)</f>
        <v/>
      </c>
      <c r="D16" s="124" t="str">
        <f>IF('Invoer kindgebonden subsidie'!D11=0,"",'Invoer kindgebonden subsidie'!D11)</f>
        <v/>
      </c>
      <c r="E16" s="125"/>
      <c r="F16" s="129" t="str">
        <f t="shared" si="0"/>
        <v/>
      </c>
      <c r="G16" s="130" t="str">
        <f>IF(D16="","",Brondata!$K$3)</f>
        <v/>
      </c>
      <c r="H16" s="131" t="str">
        <f t="shared" si="1"/>
        <v/>
      </c>
      <c r="I16" s="6"/>
      <c r="K16" s="6"/>
      <c r="L16" s="6"/>
      <c r="M16" s="6"/>
      <c r="N16" s="6"/>
      <c r="O16" s="6"/>
      <c r="P16" s="6"/>
      <c r="Q16" s="6"/>
      <c r="R16" s="6"/>
    </row>
    <row r="17" spans="2:18" x14ac:dyDescent="0.25">
      <c r="B17" s="122" t="str">
        <f>IF('Invoer kindgebonden subsidie'!B12=0,"",'Invoer kindgebonden subsidie'!B12)</f>
        <v/>
      </c>
      <c r="C17" s="123" t="str">
        <f>IF('Invoer kindgebonden subsidie'!C12=0,"",'Invoer kindgebonden subsidie'!C12)</f>
        <v/>
      </c>
      <c r="D17" s="124" t="str">
        <f>IF('Invoer kindgebonden subsidie'!D12=0,"",'Invoer kindgebonden subsidie'!D12)</f>
        <v/>
      </c>
      <c r="E17" s="125"/>
      <c r="F17" s="129" t="str">
        <f t="shared" si="0"/>
        <v/>
      </c>
      <c r="G17" s="130" t="str">
        <f>IF(D17="","",Brondata!$K$3)</f>
        <v/>
      </c>
      <c r="H17" s="131" t="str">
        <f t="shared" si="1"/>
        <v/>
      </c>
      <c r="I17" s="6"/>
      <c r="K17" s="6"/>
      <c r="L17" s="6"/>
      <c r="M17" s="6"/>
      <c r="N17" s="6"/>
      <c r="O17" s="6"/>
      <c r="P17" s="6"/>
      <c r="Q17" s="6"/>
      <c r="R17" s="6"/>
    </row>
    <row r="18" spans="2:18" x14ac:dyDescent="0.25">
      <c r="B18" s="122" t="str">
        <f>IF('Invoer kindgebonden subsidie'!B13=0,"",'Invoer kindgebonden subsidie'!B13)</f>
        <v/>
      </c>
      <c r="C18" s="123" t="str">
        <f>IF('Invoer kindgebonden subsidie'!C13=0,"",'Invoer kindgebonden subsidie'!C13)</f>
        <v/>
      </c>
      <c r="D18" s="124" t="str">
        <f>IF('Invoer kindgebonden subsidie'!D13=0,"",'Invoer kindgebonden subsidie'!D13)</f>
        <v/>
      </c>
      <c r="E18" s="125"/>
      <c r="F18" s="129" t="str">
        <f t="shared" si="0"/>
        <v/>
      </c>
      <c r="G18" s="130" t="str">
        <f>IF(D18="","",Brondata!$K$3)</f>
        <v/>
      </c>
      <c r="H18" s="131" t="str">
        <f t="shared" si="1"/>
        <v/>
      </c>
      <c r="I18" s="6"/>
      <c r="K18" s="6"/>
      <c r="L18" s="6"/>
      <c r="M18" s="6"/>
      <c r="N18" s="6"/>
      <c r="O18" s="6"/>
      <c r="P18" s="6"/>
      <c r="Q18" s="6"/>
      <c r="R18" s="6"/>
    </row>
    <row r="19" spans="2:18" x14ac:dyDescent="0.25">
      <c r="B19" s="122" t="str">
        <f>IF('Invoer kindgebonden subsidie'!B14=0,"",'Invoer kindgebonden subsidie'!B14)</f>
        <v/>
      </c>
      <c r="C19" s="123" t="str">
        <f>IF('Invoer kindgebonden subsidie'!C14=0,"",'Invoer kindgebonden subsidie'!C14)</f>
        <v/>
      </c>
      <c r="D19" s="124" t="str">
        <f>IF('Invoer kindgebonden subsidie'!D14=0,"",'Invoer kindgebonden subsidie'!D14)</f>
        <v/>
      </c>
      <c r="E19" s="125"/>
      <c r="F19" s="129" t="str">
        <f t="shared" si="0"/>
        <v/>
      </c>
      <c r="G19" s="130" t="str">
        <f>IF(D19="","",Brondata!$K$3)</f>
        <v/>
      </c>
      <c r="H19" s="131" t="str">
        <f t="shared" si="1"/>
        <v/>
      </c>
      <c r="I19" s="6"/>
      <c r="K19" s="6"/>
      <c r="L19" s="6"/>
      <c r="M19" s="6"/>
      <c r="N19" s="6"/>
      <c r="O19" s="6"/>
      <c r="P19" s="6"/>
      <c r="Q19" s="6"/>
      <c r="R19" s="6"/>
    </row>
    <row r="20" spans="2:18" x14ac:dyDescent="0.25">
      <c r="B20" s="122" t="str">
        <f>IF('Invoer kindgebonden subsidie'!B15=0,"",'Invoer kindgebonden subsidie'!B15)</f>
        <v/>
      </c>
      <c r="C20" s="123" t="str">
        <f>IF('Invoer kindgebonden subsidie'!C15=0,"",'Invoer kindgebonden subsidie'!C15)</f>
        <v/>
      </c>
      <c r="D20" s="124" t="str">
        <f>IF('Invoer kindgebonden subsidie'!D15=0,"",'Invoer kindgebonden subsidie'!D15)</f>
        <v/>
      </c>
      <c r="E20" s="125"/>
      <c r="F20" s="129" t="str">
        <f t="shared" si="0"/>
        <v/>
      </c>
      <c r="G20" s="130" t="str">
        <f>IF(D20="","",Brondata!$K$3)</f>
        <v/>
      </c>
      <c r="H20" s="131" t="str">
        <f t="shared" si="1"/>
        <v/>
      </c>
      <c r="I20" s="6"/>
      <c r="J20" s="6"/>
      <c r="K20" s="6"/>
      <c r="L20" s="6"/>
      <c r="M20" s="6"/>
      <c r="N20" s="6"/>
      <c r="O20" s="6"/>
      <c r="P20" s="6"/>
      <c r="Q20" s="6"/>
      <c r="R20" s="6"/>
    </row>
    <row r="21" spans="2:18" x14ac:dyDescent="0.25">
      <c r="B21" s="122" t="str">
        <f>IF('Invoer kindgebonden subsidie'!B16=0,"",'Invoer kindgebonden subsidie'!B16)</f>
        <v/>
      </c>
      <c r="C21" s="123" t="str">
        <f>IF('Invoer kindgebonden subsidie'!C16=0,"",'Invoer kindgebonden subsidie'!C16)</f>
        <v/>
      </c>
      <c r="D21" s="124" t="str">
        <f>IF('Invoer kindgebonden subsidie'!D16=0,"",'Invoer kindgebonden subsidie'!D16)</f>
        <v/>
      </c>
      <c r="E21" s="125"/>
      <c r="F21" s="129" t="str">
        <f t="shared" si="0"/>
        <v/>
      </c>
      <c r="G21" s="130" t="str">
        <f>IF(D21="","",Brondata!$K$3)</f>
        <v/>
      </c>
      <c r="H21" s="131" t="str">
        <f t="shared" si="1"/>
        <v/>
      </c>
    </row>
    <row r="22" spans="2:18" x14ac:dyDescent="0.25">
      <c r="B22" s="122" t="str">
        <f>IF('Invoer kindgebonden subsidie'!B17=0,"",'Invoer kindgebonden subsidie'!B17)</f>
        <v/>
      </c>
      <c r="C22" s="123" t="str">
        <f>IF('Invoer kindgebonden subsidie'!C17=0,"",'Invoer kindgebonden subsidie'!C17)</f>
        <v/>
      </c>
      <c r="D22" s="124" t="str">
        <f>IF('Invoer kindgebonden subsidie'!D17=0,"",'Invoer kindgebonden subsidie'!D17)</f>
        <v/>
      </c>
      <c r="E22" s="125"/>
      <c r="F22" s="129" t="str">
        <f t="shared" si="0"/>
        <v/>
      </c>
      <c r="G22" s="130" t="str">
        <f>IF(D22="","",Brondata!$K$3)</f>
        <v/>
      </c>
      <c r="H22" s="131" t="str">
        <f t="shared" si="1"/>
        <v/>
      </c>
    </row>
    <row r="23" spans="2:18" x14ac:dyDescent="0.25">
      <c r="B23" s="122" t="str">
        <f>IF('Invoer kindgebonden subsidie'!B18=0,"",'Invoer kindgebonden subsidie'!B18)</f>
        <v/>
      </c>
      <c r="C23" s="123" t="str">
        <f>IF('Invoer kindgebonden subsidie'!C18=0,"",'Invoer kindgebonden subsidie'!C18)</f>
        <v/>
      </c>
      <c r="D23" s="124" t="str">
        <f>IF('Invoer kindgebonden subsidie'!D18=0,"",'Invoer kindgebonden subsidie'!D18)</f>
        <v/>
      </c>
      <c r="E23" s="125"/>
      <c r="F23" s="129" t="str">
        <f t="shared" si="0"/>
        <v/>
      </c>
      <c r="G23" s="130" t="str">
        <f>IF(D23="","",Brondata!$K$3)</f>
        <v/>
      </c>
      <c r="H23" s="131" t="str">
        <f t="shared" si="1"/>
        <v/>
      </c>
    </row>
    <row r="24" spans="2:18" x14ac:dyDescent="0.25">
      <c r="B24" s="122" t="str">
        <f>IF('Invoer kindgebonden subsidie'!B19=0,"",'Invoer kindgebonden subsidie'!B19)</f>
        <v/>
      </c>
      <c r="C24" s="123" t="str">
        <f>IF('Invoer kindgebonden subsidie'!C19=0,"",'Invoer kindgebonden subsidie'!C19)</f>
        <v/>
      </c>
      <c r="D24" s="124" t="str">
        <f>IF('Invoer kindgebonden subsidie'!D19=0,"",'Invoer kindgebonden subsidie'!D19)</f>
        <v/>
      </c>
      <c r="E24" s="125"/>
      <c r="F24" s="129" t="str">
        <f t="shared" si="0"/>
        <v/>
      </c>
      <c r="G24" s="130" t="str">
        <f>IF(D24="","",Brondata!$K$3)</f>
        <v/>
      </c>
      <c r="H24" s="131" t="str">
        <f t="shared" si="1"/>
        <v/>
      </c>
    </row>
    <row r="25" spans="2:18" x14ac:dyDescent="0.25">
      <c r="B25" s="122" t="str">
        <f>IF('Invoer kindgebonden subsidie'!B20=0,"",'Invoer kindgebonden subsidie'!B20)</f>
        <v/>
      </c>
      <c r="C25" s="123" t="str">
        <f>IF('Invoer kindgebonden subsidie'!C20=0,"",'Invoer kindgebonden subsidie'!C20)</f>
        <v/>
      </c>
      <c r="D25" s="124" t="str">
        <f>IF('Invoer kindgebonden subsidie'!D20=0,"",'Invoer kindgebonden subsidie'!D20)</f>
        <v/>
      </c>
      <c r="E25" s="125"/>
      <c r="F25" s="129" t="str">
        <f t="shared" si="0"/>
        <v/>
      </c>
      <c r="G25" s="130" t="str">
        <f>IF(D25="","",Brondata!$K$3)</f>
        <v/>
      </c>
      <c r="H25" s="131" t="str">
        <f t="shared" si="1"/>
        <v/>
      </c>
    </row>
    <row r="26" spans="2:18" x14ac:dyDescent="0.25">
      <c r="B26" s="122" t="str">
        <f>IF('Invoer kindgebonden subsidie'!B21=0,"",'Invoer kindgebonden subsidie'!B21)</f>
        <v/>
      </c>
      <c r="C26" s="123" t="str">
        <f>IF('Invoer kindgebonden subsidie'!C21=0,"",'Invoer kindgebonden subsidie'!C21)</f>
        <v/>
      </c>
      <c r="D26" s="124" t="str">
        <f>IF('Invoer kindgebonden subsidie'!D21=0,"",'Invoer kindgebonden subsidie'!D21)</f>
        <v/>
      </c>
      <c r="E26" s="125"/>
      <c r="F26" s="129" t="str">
        <f t="shared" si="0"/>
        <v/>
      </c>
      <c r="G26" s="130" t="str">
        <f>IF(D26="","",Brondata!$K$3)</f>
        <v/>
      </c>
      <c r="H26" s="131" t="str">
        <f t="shared" si="1"/>
        <v/>
      </c>
    </row>
    <row r="27" spans="2:18" x14ac:dyDescent="0.25">
      <c r="B27" s="122" t="str">
        <f>IF('Invoer kindgebonden subsidie'!B22=0,"",'Invoer kindgebonden subsidie'!B22)</f>
        <v/>
      </c>
      <c r="C27" s="123" t="str">
        <f>IF('Invoer kindgebonden subsidie'!C22=0,"",'Invoer kindgebonden subsidie'!C22)</f>
        <v/>
      </c>
      <c r="D27" s="124" t="str">
        <f>IF('Invoer kindgebonden subsidie'!D22=0,"",'Invoer kindgebonden subsidie'!D22)</f>
        <v/>
      </c>
      <c r="E27" s="125"/>
      <c r="F27" s="129" t="str">
        <f t="shared" si="0"/>
        <v/>
      </c>
      <c r="G27" s="130" t="str">
        <f>IF(D27="","",Brondata!$K$3)</f>
        <v/>
      </c>
      <c r="H27" s="131" t="str">
        <f t="shared" si="1"/>
        <v/>
      </c>
    </row>
    <row r="28" spans="2:18" x14ac:dyDescent="0.25">
      <c r="B28" s="122" t="str">
        <f>IF('Invoer kindgebonden subsidie'!B23=0,"",'Invoer kindgebonden subsidie'!B23)</f>
        <v/>
      </c>
      <c r="C28" s="123" t="str">
        <f>IF('Invoer kindgebonden subsidie'!C23=0,"",'Invoer kindgebonden subsidie'!C23)</f>
        <v/>
      </c>
      <c r="D28" s="124" t="str">
        <f>IF('Invoer kindgebonden subsidie'!D23=0,"",'Invoer kindgebonden subsidie'!D23)</f>
        <v/>
      </c>
      <c r="E28" s="125"/>
      <c r="F28" s="129" t="str">
        <f t="shared" si="0"/>
        <v/>
      </c>
      <c r="G28" s="130" t="str">
        <f>IF(D28="","",Brondata!$K$3)</f>
        <v/>
      </c>
      <c r="H28" s="131" t="str">
        <f t="shared" si="1"/>
        <v/>
      </c>
    </row>
    <row r="29" spans="2:18" x14ac:dyDescent="0.25">
      <c r="B29" s="122" t="str">
        <f>IF('Invoer kindgebonden subsidie'!B24=0,"",'Invoer kindgebonden subsidie'!B24)</f>
        <v/>
      </c>
      <c r="C29" s="123" t="str">
        <f>IF('Invoer kindgebonden subsidie'!C24=0,"",'Invoer kindgebonden subsidie'!C24)</f>
        <v/>
      </c>
      <c r="D29" s="124" t="str">
        <f>IF('Invoer kindgebonden subsidie'!D24=0,"",'Invoer kindgebonden subsidie'!D24)</f>
        <v/>
      </c>
      <c r="E29" s="125"/>
      <c r="F29" s="129" t="str">
        <f t="shared" si="0"/>
        <v/>
      </c>
      <c r="G29" s="130" t="str">
        <f>IF(D29="","",Brondata!$K$3)</f>
        <v/>
      </c>
      <c r="H29" s="131" t="str">
        <f t="shared" si="1"/>
        <v/>
      </c>
    </row>
    <row r="30" spans="2:18" x14ac:dyDescent="0.25">
      <c r="B30" s="122" t="str">
        <f>IF('Invoer kindgebonden subsidie'!B25=0,"",'Invoer kindgebonden subsidie'!B25)</f>
        <v/>
      </c>
      <c r="C30" s="123" t="str">
        <f>IF('Invoer kindgebonden subsidie'!C25=0,"",'Invoer kindgebonden subsidie'!C25)</f>
        <v/>
      </c>
      <c r="D30" s="124" t="str">
        <f>IF('Invoer kindgebonden subsidie'!D25=0,"",'Invoer kindgebonden subsidie'!D25)</f>
        <v/>
      </c>
      <c r="E30" s="125"/>
      <c r="F30" s="129" t="str">
        <f t="shared" si="0"/>
        <v/>
      </c>
      <c r="G30" s="130" t="str">
        <f>IF(D30="","",Brondata!$K$3)</f>
        <v/>
      </c>
      <c r="H30" s="131" t="str">
        <f t="shared" si="1"/>
        <v/>
      </c>
    </row>
    <row r="31" spans="2:18" x14ac:dyDescent="0.25">
      <c r="B31" s="122" t="str">
        <f>IF('Invoer kindgebonden subsidie'!B26=0,"",'Invoer kindgebonden subsidie'!B26)</f>
        <v/>
      </c>
      <c r="C31" s="123" t="str">
        <f>IF('Invoer kindgebonden subsidie'!C26=0,"",'Invoer kindgebonden subsidie'!C26)</f>
        <v/>
      </c>
      <c r="D31" s="124" t="str">
        <f>IF('Invoer kindgebonden subsidie'!D26=0,"",'Invoer kindgebonden subsidie'!D26)</f>
        <v/>
      </c>
      <c r="E31" s="125"/>
      <c r="F31" s="129" t="str">
        <f t="shared" si="0"/>
        <v/>
      </c>
      <c r="G31" s="130" t="str">
        <f>IF(D31="","",Brondata!$K$3)</f>
        <v/>
      </c>
      <c r="H31" s="131" t="str">
        <f t="shared" si="1"/>
        <v/>
      </c>
    </row>
    <row r="32" spans="2:18" x14ac:dyDescent="0.25">
      <c r="B32" s="122" t="str">
        <f>IF('Invoer kindgebonden subsidie'!B27=0,"",'Invoer kindgebonden subsidie'!B27)</f>
        <v/>
      </c>
      <c r="C32" s="123" t="str">
        <f>IF('Invoer kindgebonden subsidie'!C27=0,"",'Invoer kindgebonden subsidie'!C27)</f>
        <v/>
      </c>
      <c r="D32" s="124" t="str">
        <f>IF('Invoer kindgebonden subsidie'!D27=0,"",'Invoer kindgebonden subsidie'!D27)</f>
        <v/>
      </c>
      <c r="E32" s="125"/>
      <c r="F32" s="129" t="str">
        <f t="shared" si="0"/>
        <v/>
      </c>
      <c r="G32" s="130" t="str">
        <f>IF(D32="","",Brondata!$K$3)</f>
        <v/>
      </c>
      <c r="H32" s="131" t="str">
        <f t="shared" si="1"/>
        <v/>
      </c>
    </row>
    <row r="33" spans="1:8" x14ac:dyDescent="0.25">
      <c r="B33" s="122" t="str">
        <f>IF('Invoer kindgebonden subsidie'!B28=0,"",'Invoer kindgebonden subsidie'!B28)</f>
        <v/>
      </c>
      <c r="C33" s="123" t="str">
        <f>IF('Invoer kindgebonden subsidie'!C28=0,"",'Invoer kindgebonden subsidie'!C28)</f>
        <v/>
      </c>
      <c r="D33" s="124" t="str">
        <f>IF('Invoer kindgebonden subsidie'!D28=0,"",'Invoer kindgebonden subsidie'!D28)</f>
        <v/>
      </c>
      <c r="E33" s="125"/>
      <c r="F33" s="129" t="str">
        <f t="shared" si="0"/>
        <v/>
      </c>
      <c r="G33" s="130" t="str">
        <f>IF(D33="","",Brondata!$K$3)</f>
        <v/>
      </c>
      <c r="H33" s="131" t="str">
        <f t="shared" si="1"/>
        <v/>
      </c>
    </row>
    <row r="34" spans="1:8" x14ac:dyDescent="0.25">
      <c r="B34" s="122" t="str">
        <f>IF('Invoer kindgebonden subsidie'!B29=0,"",'Invoer kindgebonden subsidie'!B29)</f>
        <v/>
      </c>
      <c r="C34" s="123" t="str">
        <f>IF('Invoer kindgebonden subsidie'!C29=0,"",'Invoer kindgebonden subsidie'!C29)</f>
        <v/>
      </c>
      <c r="D34" s="124" t="str">
        <f>IF('Invoer kindgebonden subsidie'!D29=0,"",'Invoer kindgebonden subsidie'!D29)</f>
        <v/>
      </c>
      <c r="E34" s="125"/>
      <c r="F34" s="129" t="str">
        <f t="shared" si="0"/>
        <v/>
      </c>
      <c r="G34" s="130" t="str">
        <f>IF(D34="","",Brondata!$K$3)</f>
        <v/>
      </c>
      <c r="H34" s="131" t="str">
        <f t="shared" si="1"/>
        <v/>
      </c>
    </row>
    <row r="35" spans="1:8" x14ac:dyDescent="0.25">
      <c r="B35" s="122" t="str">
        <f>IF('Invoer kindgebonden subsidie'!B30=0,"",'Invoer kindgebonden subsidie'!B30)</f>
        <v/>
      </c>
      <c r="C35" s="123" t="str">
        <f>IF('Invoer kindgebonden subsidie'!C30=0,"",'Invoer kindgebonden subsidie'!C30)</f>
        <v/>
      </c>
      <c r="D35" s="124" t="str">
        <f>IF('Invoer kindgebonden subsidie'!D30=0,"",'Invoer kindgebonden subsidie'!D30)</f>
        <v/>
      </c>
      <c r="E35" s="125"/>
      <c r="F35" s="129" t="str">
        <f t="shared" si="0"/>
        <v/>
      </c>
      <c r="G35" s="130" t="str">
        <f>IF(D35="","",Brondata!$K$3)</f>
        <v/>
      </c>
      <c r="H35" s="131" t="str">
        <f t="shared" si="1"/>
        <v/>
      </c>
    </row>
    <row r="36" spans="1:8" x14ac:dyDescent="0.25">
      <c r="B36" s="122" t="str">
        <f>IF('Invoer kindgebonden subsidie'!B31=0,"",'Invoer kindgebonden subsidie'!B31)</f>
        <v/>
      </c>
      <c r="C36" s="123" t="str">
        <f>IF('Invoer kindgebonden subsidie'!C31=0,"",'Invoer kindgebonden subsidie'!C31)</f>
        <v/>
      </c>
      <c r="D36" s="124" t="str">
        <f>IF('Invoer kindgebonden subsidie'!D31=0,"",'Invoer kindgebonden subsidie'!D31)</f>
        <v/>
      </c>
      <c r="E36" s="125"/>
      <c r="F36" s="129" t="str">
        <f t="shared" si="0"/>
        <v/>
      </c>
      <c r="G36" s="130" t="str">
        <f>IF(D36="","",Brondata!$K$3)</f>
        <v/>
      </c>
      <c r="H36" s="131" t="str">
        <f t="shared" si="1"/>
        <v/>
      </c>
    </row>
    <row r="37" spans="1:8" ht="15.75" thickBot="1" x14ac:dyDescent="0.3">
      <c r="B37" s="122" t="str">
        <f>IF('Invoer kindgebonden subsidie'!B32=0,"",'Invoer kindgebonden subsidie'!B32)</f>
        <v/>
      </c>
      <c r="C37" s="123" t="str">
        <f>IF('Invoer kindgebonden subsidie'!C32=0,"",'Invoer kindgebonden subsidie'!C32)</f>
        <v/>
      </c>
      <c r="D37" s="124" t="str">
        <f>IF('Invoer kindgebonden subsidie'!D32=0,"",'Invoer kindgebonden subsidie'!D32)</f>
        <v/>
      </c>
      <c r="E37" s="125"/>
      <c r="F37" s="129" t="str">
        <f t="shared" si="0"/>
        <v/>
      </c>
      <c r="G37" s="130" t="str">
        <f>IF(D37="","",Brondata!$K$3)</f>
        <v/>
      </c>
      <c r="H37" s="131" t="str">
        <f t="shared" si="1"/>
        <v/>
      </c>
    </row>
    <row r="38" spans="1:8" ht="15.75" thickBot="1" x14ac:dyDescent="0.3">
      <c r="B38" s="209"/>
      <c r="C38" s="210"/>
      <c r="D38" s="248"/>
      <c r="E38" s="132">
        <f>SUM(E15:E37)</f>
        <v>0</v>
      </c>
      <c r="F38" s="133"/>
      <c r="G38" s="134"/>
      <c r="H38" s="135">
        <f>SUM(H15:H37)</f>
        <v>0</v>
      </c>
    </row>
    <row r="40" spans="1:8" x14ac:dyDescent="0.25">
      <c r="A40" s="6"/>
      <c r="B40" s="6"/>
      <c r="C40" s="6"/>
      <c r="D40" s="6"/>
      <c r="E40" s="6"/>
      <c r="F40" s="6"/>
      <c r="G40" s="6"/>
      <c r="H40" s="6"/>
    </row>
    <row r="41" spans="1:8" x14ac:dyDescent="0.25">
      <c r="A41" s="6"/>
      <c r="B41" s="136"/>
      <c r="C41" s="249"/>
      <c r="D41" s="249"/>
      <c r="E41" s="249"/>
      <c r="F41" s="249"/>
      <c r="G41" s="249"/>
      <c r="H41" s="6"/>
    </row>
    <row r="42" spans="1:8" x14ac:dyDescent="0.25">
      <c r="A42" s="6"/>
      <c r="B42" s="136"/>
      <c r="C42" s="249"/>
      <c r="D42" s="249"/>
      <c r="E42" s="249"/>
      <c r="F42" s="249"/>
      <c r="G42" s="249"/>
      <c r="H42" s="6"/>
    </row>
    <row r="43" spans="1:8" x14ac:dyDescent="0.25">
      <c r="A43" s="6"/>
      <c r="B43" s="136"/>
      <c r="C43" s="249"/>
      <c r="D43" s="249"/>
      <c r="E43" s="249"/>
      <c r="F43" s="249"/>
      <c r="G43" s="249"/>
      <c r="H43" s="6"/>
    </row>
    <row r="44" spans="1:8" x14ac:dyDescent="0.25">
      <c r="A44" s="6"/>
      <c r="B44" s="137"/>
      <c r="C44" s="249"/>
      <c r="D44" s="249"/>
      <c r="E44" s="249"/>
      <c r="F44" s="249"/>
      <c r="G44" s="249"/>
      <c r="H44" s="6"/>
    </row>
    <row r="45" spans="1:8" x14ac:dyDescent="0.25">
      <c r="A45" s="6"/>
      <c r="B45" s="137"/>
      <c r="C45" s="249"/>
      <c r="D45" s="249"/>
      <c r="E45" s="249"/>
      <c r="F45" s="249"/>
      <c r="G45" s="249"/>
      <c r="H45" s="6"/>
    </row>
    <row r="46" spans="1:8" x14ac:dyDescent="0.25">
      <c r="A46" s="6"/>
      <c r="B46" s="137"/>
      <c r="C46" s="249"/>
      <c r="D46" s="249"/>
      <c r="E46" s="249"/>
      <c r="F46" s="249"/>
      <c r="G46" s="249"/>
      <c r="H46" s="6"/>
    </row>
    <row r="47" spans="1:8" x14ac:dyDescent="0.25">
      <c r="A47" s="6"/>
      <c r="B47" s="136"/>
      <c r="C47" s="249"/>
      <c r="D47" s="249"/>
      <c r="E47" s="249"/>
      <c r="F47" s="249"/>
      <c r="G47" s="249"/>
      <c r="H47" s="6"/>
    </row>
    <row r="48" spans="1:8" x14ac:dyDescent="0.25">
      <c r="A48" s="6"/>
      <c r="B48" s="137"/>
      <c r="C48" s="249"/>
      <c r="D48" s="249"/>
      <c r="E48" s="249"/>
      <c r="F48" s="249"/>
      <c r="G48" s="249"/>
      <c r="H48" s="6"/>
    </row>
    <row r="49" spans="1:8" x14ac:dyDescent="0.25">
      <c r="A49" s="6"/>
      <c r="B49" s="136"/>
      <c r="C49" s="249"/>
      <c r="D49" s="249"/>
      <c r="E49" s="249"/>
      <c r="F49" s="249"/>
      <c r="G49" s="249"/>
      <c r="H49" s="6"/>
    </row>
    <row r="50" spans="1:8" x14ac:dyDescent="0.25">
      <c r="A50" s="6"/>
      <c r="B50" s="136"/>
      <c r="C50" s="249"/>
      <c r="D50" s="249"/>
      <c r="E50" s="249"/>
      <c r="F50" s="138"/>
      <c r="G50" s="138"/>
      <c r="H50" s="6"/>
    </row>
    <row r="51" spans="1:8" x14ac:dyDescent="0.25">
      <c r="A51" s="6"/>
      <c r="B51" s="139"/>
      <c r="C51" s="247"/>
      <c r="D51" s="247"/>
      <c r="E51" s="247"/>
      <c r="F51" s="6"/>
      <c r="G51" s="6"/>
      <c r="H51" s="6"/>
    </row>
    <row r="52" spans="1:8" x14ac:dyDescent="0.25">
      <c r="A52" s="6"/>
      <c r="B52" s="139"/>
      <c r="C52" s="247"/>
      <c r="D52" s="247"/>
      <c r="E52" s="247"/>
      <c r="F52" s="6"/>
      <c r="G52" s="6"/>
      <c r="H52" s="6"/>
    </row>
    <row r="53" spans="1:8" x14ac:dyDescent="0.25">
      <c r="A53" s="6"/>
      <c r="B53" s="139"/>
      <c r="C53" s="247"/>
      <c r="D53" s="247"/>
      <c r="E53" s="247"/>
      <c r="F53" s="6"/>
      <c r="G53" s="6"/>
      <c r="H53" s="6"/>
    </row>
    <row r="54" spans="1:8" x14ac:dyDescent="0.25">
      <c r="A54" s="6"/>
      <c r="B54" s="6"/>
      <c r="C54" s="6"/>
      <c r="D54" s="6"/>
      <c r="E54" s="6"/>
      <c r="F54" s="6"/>
      <c r="G54" s="6"/>
      <c r="H54" s="6"/>
    </row>
  </sheetData>
  <sheetProtection algorithmName="SHA-512" hashValue="6Z0waA4WSuGH8tplBSUzbF2P8NK3Jp1t8XpsfdbtCqthDv/522Ltm0M8iNFrpuKLaxSMmeIXn4xHS3HtMp7rVQ==" saltValue="lcc11WsUEWdghEtaQHOn7w==" spinCount="100000" sheet="1" objects="1" scenarios="1"/>
  <mergeCells count="18">
    <mergeCell ref="C51:E53"/>
    <mergeCell ref="B38:D38"/>
    <mergeCell ref="C41:G41"/>
    <mergeCell ref="C42:G42"/>
    <mergeCell ref="C43:G43"/>
    <mergeCell ref="C44:G44"/>
    <mergeCell ref="C45:G45"/>
    <mergeCell ref="C46:G46"/>
    <mergeCell ref="C47:G47"/>
    <mergeCell ref="C48:G48"/>
    <mergeCell ref="C49:G49"/>
    <mergeCell ref="C50:E50"/>
    <mergeCell ref="F13:H13"/>
    <mergeCell ref="C1:D1"/>
    <mergeCell ref="C2:D2"/>
    <mergeCell ref="B13:B14"/>
    <mergeCell ref="C13:C14"/>
    <mergeCell ref="D13:D14"/>
  </mergeCells>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FF75-1C93-42AF-BD14-C3898C1593A7}">
  <sheetPr codeName="Blad4"/>
  <dimension ref="A1:T19"/>
  <sheetViews>
    <sheetView showGridLines="0" showRowColHeaders="0" zoomScaleNormal="100" workbookViewId="0">
      <selection activeCell="J9" sqref="J9"/>
    </sheetView>
  </sheetViews>
  <sheetFormatPr defaultColWidth="8.85546875" defaultRowHeight="15" x14ac:dyDescent="0.25"/>
  <cols>
    <col min="1" max="1" width="2.85546875" customWidth="1"/>
    <col min="2" max="2" width="13.85546875" customWidth="1"/>
    <col min="3" max="3" width="11.85546875" customWidth="1"/>
    <col min="4" max="4" width="9.140625" customWidth="1"/>
    <col min="5" max="5" width="13.42578125" customWidth="1"/>
    <col min="6" max="6" width="10.85546875" customWidth="1"/>
    <col min="7" max="7" width="13.42578125" customWidth="1"/>
    <col min="8" max="8" width="9" customWidth="1"/>
    <col min="9" max="9" width="2.85546875" customWidth="1"/>
    <col min="10" max="10" width="9" customWidth="1"/>
    <col min="11" max="11" width="8" customWidth="1"/>
    <col min="12" max="12" width="6.85546875" customWidth="1"/>
    <col min="13" max="13" width="14.42578125" customWidth="1"/>
    <col min="14" max="14" width="12.85546875" style="2" customWidth="1"/>
    <col min="15" max="15" width="3.85546875" customWidth="1"/>
    <col min="17" max="17" width="9.85546875" customWidth="1"/>
    <col min="18" max="18" width="6.85546875" style="1" customWidth="1"/>
    <col min="19" max="20" width="13.85546875" customWidth="1"/>
  </cols>
  <sheetData>
    <row r="1" spans="1:20" ht="16.5" thickBot="1" x14ac:dyDescent="0.3">
      <c r="B1" s="23" t="s">
        <v>0</v>
      </c>
      <c r="C1" s="226" t="str">
        <f>Brondata!B3</f>
        <v>Ijsselstein</v>
      </c>
      <c r="D1" s="227"/>
    </row>
    <row r="2" spans="1:20" ht="15.75" thickBot="1" x14ac:dyDescent="0.3">
      <c r="B2" s="262" t="s">
        <v>63</v>
      </c>
      <c r="C2" s="263"/>
      <c r="D2" s="263"/>
      <c r="E2" s="263"/>
      <c r="F2" s="263"/>
      <c r="G2" s="263"/>
      <c r="H2" s="263"/>
      <c r="I2" s="263"/>
      <c r="J2" s="263"/>
      <c r="K2" s="263"/>
      <c r="L2" s="263"/>
      <c r="M2" s="263"/>
      <c r="N2" s="263"/>
      <c r="O2" s="263"/>
      <c r="P2" s="263"/>
      <c r="Q2" s="263"/>
      <c r="R2" s="263"/>
      <c r="S2" s="263"/>
      <c r="T2" s="264"/>
    </row>
    <row r="3" spans="1:20" s="4" customFormat="1" ht="45.75" thickBot="1" x14ac:dyDescent="0.3">
      <c r="B3" s="39" t="s">
        <v>35</v>
      </c>
      <c r="C3" s="40" t="s">
        <v>36</v>
      </c>
      <c r="D3" s="40" t="s">
        <v>37</v>
      </c>
      <c r="E3" s="40" t="s">
        <v>38</v>
      </c>
      <c r="F3" s="40" t="s">
        <v>39</v>
      </c>
      <c r="G3" s="40" t="s">
        <v>40</v>
      </c>
      <c r="H3" s="41" t="s">
        <v>41</v>
      </c>
      <c r="I3" s="5"/>
      <c r="J3" s="39" t="s">
        <v>42</v>
      </c>
      <c r="K3" s="40" t="s">
        <v>43</v>
      </c>
      <c r="L3" s="40" t="s">
        <v>44</v>
      </c>
      <c r="M3" s="40" t="s">
        <v>30</v>
      </c>
      <c r="N3" s="41" t="s">
        <v>45</v>
      </c>
      <c r="O3" s="5"/>
      <c r="P3" s="265" t="s">
        <v>46</v>
      </c>
      <c r="Q3" s="266"/>
      <c r="R3" s="40" t="s">
        <v>44</v>
      </c>
      <c r="S3" s="40" t="s">
        <v>30</v>
      </c>
      <c r="T3" s="42" t="s">
        <v>47</v>
      </c>
    </row>
    <row r="4" spans="1:20" s="3" customFormat="1" x14ac:dyDescent="0.25">
      <c r="B4" s="140" t="s">
        <v>48</v>
      </c>
      <c r="C4" s="141" t="s">
        <v>31</v>
      </c>
      <c r="D4" s="142" t="s">
        <v>31</v>
      </c>
      <c r="E4" s="143">
        <f>Brondata!C3</f>
        <v>11.23</v>
      </c>
      <c r="F4" s="144">
        <f>IF(Brondata!D3="Nee",0,Brondata!F3)</f>
        <v>0</v>
      </c>
      <c r="G4" s="143"/>
      <c r="H4" s="146">
        <f>F4</f>
        <v>0</v>
      </c>
      <c r="I4"/>
      <c r="J4" s="96">
        <f>Brondata!I3</f>
        <v>8</v>
      </c>
      <c r="K4" s="149">
        <v>40</v>
      </c>
      <c r="L4" s="149">
        <f t="shared" ref="L4:L9" si="0">K4*J4</f>
        <v>320</v>
      </c>
      <c r="M4" s="149"/>
      <c r="N4" s="146">
        <f t="shared" ref="N4:N9" si="1">L4*H4</f>
        <v>0</v>
      </c>
      <c r="O4"/>
      <c r="P4" s="267" t="s">
        <v>49</v>
      </c>
      <c r="Q4" s="268"/>
      <c r="R4" s="149">
        <f>L4</f>
        <v>320</v>
      </c>
      <c r="S4" s="143"/>
      <c r="T4" s="146">
        <f>N4</f>
        <v>0</v>
      </c>
    </row>
    <row r="5" spans="1:20" s="3" customFormat="1" x14ac:dyDescent="0.25">
      <c r="B5" s="151" t="s">
        <v>50</v>
      </c>
      <c r="C5" s="152" t="s">
        <v>31</v>
      </c>
      <c r="D5" s="153" t="s">
        <v>31</v>
      </c>
      <c r="E5" s="154">
        <f>Brondata!C3</f>
        <v>11.23</v>
      </c>
      <c r="F5" s="155">
        <f>Brondata!F3</f>
        <v>0</v>
      </c>
      <c r="G5" s="38">
        <f>Brondata!H3</f>
        <v>0.45</v>
      </c>
      <c r="H5" s="156">
        <f>E5-G5+F5</f>
        <v>10.780000000000001</v>
      </c>
      <c r="I5"/>
      <c r="J5" s="97">
        <f>Brondata!I3</f>
        <v>8</v>
      </c>
      <c r="K5" s="157">
        <v>40</v>
      </c>
      <c r="L5" s="157">
        <f t="shared" si="0"/>
        <v>320</v>
      </c>
      <c r="M5" s="158">
        <f>L5*G5</f>
        <v>144</v>
      </c>
      <c r="N5" s="156">
        <f t="shared" si="1"/>
        <v>3449.6000000000004</v>
      </c>
      <c r="O5"/>
      <c r="P5" s="253" t="s">
        <v>51</v>
      </c>
      <c r="Q5" s="255"/>
      <c r="R5" s="157">
        <f>L5</f>
        <v>320</v>
      </c>
      <c r="S5" s="155">
        <f>M5</f>
        <v>144</v>
      </c>
      <c r="T5" s="156">
        <f>N5</f>
        <v>3449.6000000000004</v>
      </c>
    </row>
    <row r="6" spans="1:20" s="3" customFormat="1" x14ac:dyDescent="0.25">
      <c r="B6" s="261" t="s">
        <v>48</v>
      </c>
      <c r="C6" s="269" t="s">
        <v>52</v>
      </c>
      <c r="D6" s="145" t="s">
        <v>31</v>
      </c>
      <c r="E6" s="143">
        <f>Brondata!C3</f>
        <v>11.23</v>
      </c>
      <c r="F6" s="144">
        <f>Brondata!G3</f>
        <v>2.69</v>
      </c>
      <c r="G6" s="144"/>
      <c r="H6" s="147">
        <f>F6</f>
        <v>2.69</v>
      </c>
      <c r="I6"/>
      <c r="J6" s="97">
        <f>Brondata!I3</f>
        <v>8</v>
      </c>
      <c r="K6" s="150">
        <v>40</v>
      </c>
      <c r="L6" s="150">
        <f t="shared" si="0"/>
        <v>320</v>
      </c>
      <c r="M6" s="150"/>
      <c r="N6" s="147">
        <f t="shared" si="1"/>
        <v>860.8</v>
      </c>
      <c r="O6"/>
      <c r="P6" s="261" t="s">
        <v>53</v>
      </c>
      <c r="Q6" s="269"/>
      <c r="R6" s="270">
        <f>L6+L7</f>
        <v>640</v>
      </c>
      <c r="S6" s="272"/>
      <c r="T6" s="250">
        <f>N6+N7</f>
        <v>5315.2</v>
      </c>
    </row>
    <row r="7" spans="1:20" s="3" customFormat="1" x14ac:dyDescent="0.25">
      <c r="B7" s="261"/>
      <c r="C7" s="269"/>
      <c r="D7" s="145" t="s">
        <v>32</v>
      </c>
      <c r="E7" s="143">
        <f>Brondata!C3</f>
        <v>11.23</v>
      </c>
      <c r="F7" s="144">
        <f>Brondata!G3</f>
        <v>2.69</v>
      </c>
      <c r="G7" s="148"/>
      <c r="H7" s="147">
        <f>E7+F7</f>
        <v>13.92</v>
      </c>
      <c r="I7"/>
      <c r="J7" s="97">
        <f>Brondata!J3</f>
        <v>8</v>
      </c>
      <c r="K7" s="150">
        <v>40</v>
      </c>
      <c r="L7" s="150">
        <f t="shared" si="0"/>
        <v>320</v>
      </c>
      <c r="M7" s="150"/>
      <c r="N7" s="147">
        <f t="shared" si="1"/>
        <v>4454.3999999999996</v>
      </c>
      <c r="O7"/>
      <c r="P7" s="261"/>
      <c r="Q7" s="269"/>
      <c r="R7" s="271">
        <f>L7</f>
        <v>320</v>
      </c>
      <c r="S7" s="272"/>
      <c r="T7" s="250"/>
    </row>
    <row r="8" spans="1:20" s="3" customFormat="1" x14ac:dyDescent="0.25">
      <c r="B8" s="253" t="s">
        <v>50</v>
      </c>
      <c r="C8" s="255" t="s">
        <v>52</v>
      </c>
      <c r="D8" s="153" t="s">
        <v>31</v>
      </c>
      <c r="E8" s="154">
        <f>Brondata!C3</f>
        <v>11.23</v>
      </c>
      <c r="F8" s="159">
        <f>Brondata!G3</f>
        <v>2.69</v>
      </c>
      <c r="G8" s="38">
        <f>Brondata!H3</f>
        <v>0.45</v>
      </c>
      <c r="H8" s="164">
        <f>E8-G8+F8</f>
        <v>13.47</v>
      </c>
      <c r="I8"/>
      <c r="J8" s="97">
        <f>Brondata!I3</f>
        <v>8</v>
      </c>
      <c r="K8" s="157">
        <v>40</v>
      </c>
      <c r="L8" s="157">
        <f t="shared" si="0"/>
        <v>320</v>
      </c>
      <c r="M8" s="158">
        <f>L8*G8</f>
        <v>144</v>
      </c>
      <c r="N8" s="156">
        <f t="shared" si="1"/>
        <v>4310.4000000000005</v>
      </c>
      <c r="O8"/>
      <c r="P8" s="253" t="s">
        <v>54</v>
      </c>
      <c r="Q8" s="255"/>
      <c r="R8" s="257">
        <f>L8+L9</f>
        <v>640</v>
      </c>
      <c r="S8" s="259">
        <f>M8+M9</f>
        <v>144</v>
      </c>
      <c r="T8" s="251">
        <f>N8+N9</f>
        <v>8764.7999999999993</v>
      </c>
    </row>
    <row r="9" spans="1:20" s="3" customFormat="1" ht="15.75" thickBot="1" x14ac:dyDescent="0.3">
      <c r="B9" s="254"/>
      <c r="C9" s="256"/>
      <c r="D9" s="160" t="s">
        <v>32</v>
      </c>
      <c r="E9" s="161">
        <f>Brondata!C3</f>
        <v>11.23</v>
      </c>
      <c r="F9" s="162">
        <f>Brondata!G3</f>
        <v>2.69</v>
      </c>
      <c r="G9" s="163"/>
      <c r="H9" s="165">
        <f>E9+F9</f>
        <v>13.92</v>
      </c>
      <c r="I9"/>
      <c r="J9" s="98">
        <f>Brondata!J3</f>
        <v>8</v>
      </c>
      <c r="K9" s="166">
        <v>40</v>
      </c>
      <c r="L9" s="166">
        <f t="shared" si="0"/>
        <v>320</v>
      </c>
      <c r="M9" s="166"/>
      <c r="N9" s="165">
        <f t="shared" si="1"/>
        <v>4454.3999999999996</v>
      </c>
      <c r="O9"/>
      <c r="P9" s="254"/>
      <c r="Q9" s="256"/>
      <c r="R9" s="258">
        <f>L9</f>
        <v>320</v>
      </c>
      <c r="S9" s="260" t="e">
        <f>SUMIF(D:D,P9,H:H)+SUMIF(D:D,P9,#REF!)</f>
        <v>#REF!</v>
      </c>
      <c r="T9" s="252"/>
    </row>
    <row r="11" spans="1:20" ht="15.75" thickBot="1" x14ac:dyDescent="0.3">
      <c r="A11" s="6"/>
      <c r="B11" s="22" t="s">
        <v>8</v>
      </c>
      <c r="D11" s="6"/>
      <c r="E11" s="6"/>
    </row>
    <row r="12" spans="1:20" ht="15.75" thickBot="1" x14ac:dyDescent="0.3">
      <c r="A12" s="6"/>
      <c r="B12" s="273" t="s">
        <v>55</v>
      </c>
      <c r="C12" s="274"/>
      <c r="D12" s="274"/>
      <c r="E12" s="275"/>
    </row>
    <row r="13" spans="1:20" x14ac:dyDescent="0.25">
      <c r="A13" s="6"/>
      <c r="B13" s="6"/>
      <c r="C13" s="6"/>
      <c r="D13" s="6"/>
      <c r="E13" s="6"/>
    </row>
    <row r="14" spans="1:20" x14ac:dyDescent="0.25">
      <c r="A14" s="6"/>
      <c r="B14" s="6"/>
      <c r="C14" s="6"/>
      <c r="D14" s="6"/>
      <c r="E14" s="6"/>
    </row>
    <row r="15" spans="1:20" x14ac:dyDescent="0.25">
      <c r="A15" s="6"/>
      <c r="B15" s="6"/>
      <c r="C15" s="6"/>
      <c r="D15" s="6"/>
      <c r="E15" s="6"/>
      <c r="F15" s="9"/>
    </row>
    <row r="16" spans="1:20" x14ac:dyDescent="0.25">
      <c r="A16" s="6"/>
      <c r="B16" s="6"/>
      <c r="C16" s="6"/>
      <c r="D16" s="6"/>
      <c r="E16" s="6"/>
    </row>
    <row r="17" spans="1:5" x14ac:dyDescent="0.25">
      <c r="A17" s="6"/>
      <c r="B17" s="6"/>
      <c r="C17" s="6"/>
      <c r="D17" s="6"/>
      <c r="E17" s="6"/>
    </row>
    <row r="18" spans="1:5" x14ac:dyDescent="0.25">
      <c r="A18" s="6"/>
      <c r="B18" s="6"/>
      <c r="C18" s="6"/>
      <c r="D18" s="6"/>
      <c r="E18" s="6"/>
    </row>
    <row r="19" spans="1:5" x14ac:dyDescent="0.25">
      <c r="A19" s="6"/>
      <c r="B19" s="6"/>
      <c r="C19" s="6"/>
      <c r="D19" s="6"/>
      <c r="E19" s="6"/>
    </row>
  </sheetData>
  <sheetProtection algorithmName="SHA-512" hashValue="4+Rrk+kLTSU95znv/SO4a7z2kWU5kGqk+KqLp/zR+JW/P2H1qaWXOlgY7aEdhumHi6Nc00cPjUEYc3Ilj/jw+g==" saltValue="8OaKPn/73WvrvO+foyk4JA==" spinCount="100000" sheet="1" selectLockedCells="1"/>
  <mergeCells count="18">
    <mergeCell ref="B12:E12"/>
    <mergeCell ref="C1:D1"/>
    <mergeCell ref="B2:T2"/>
    <mergeCell ref="P3:Q3"/>
    <mergeCell ref="P4:Q4"/>
    <mergeCell ref="P5:Q5"/>
    <mergeCell ref="T6:T7"/>
    <mergeCell ref="T8:T9"/>
    <mergeCell ref="B8:B9"/>
    <mergeCell ref="C8:C9"/>
    <mergeCell ref="P8:Q9"/>
    <mergeCell ref="R8:R9"/>
    <mergeCell ref="S8:S9"/>
    <mergeCell ref="B6:B7"/>
    <mergeCell ref="C6:C7"/>
    <mergeCell ref="P6:Q7"/>
    <mergeCell ref="R6:R7"/>
    <mergeCell ref="S6:S7"/>
  </mergeCells>
  <pageMargins left="0.7" right="0.7" top="0.75" bottom="0.75" header="0.3" footer="0.3"/>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43EB1-8BB6-4D60-984A-2592335C6414}">
  <sheetPr codeName="Blad5"/>
  <dimension ref="B1:L6"/>
  <sheetViews>
    <sheetView zoomScaleNormal="100" workbookViewId="0">
      <selection activeCell="L3" sqref="L3"/>
    </sheetView>
  </sheetViews>
  <sheetFormatPr defaultRowHeight="15" x14ac:dyDescent="0.25"/>
  <cols>
    <col min="1" max="1" width="3.28515625" customWidth="1"/>
    <col min="2" max="2" width="34.7109375" customWidth="1"/>
    <col min="3" max="3" width="11" bestFit="1" customWidth="1"/>
    <col min="4" max="4" width="15.42578125" customWidth="1"/>
    <col min="5" max="5" width="22.5703125" customWidth="1"/>
    <col min="6" max="6" width="15" bestFit="1" customWidth="1"/>
    <col min="7" max="7" width="13.140625" customWidth="1"/>
    <col min="8" max="9" width="16" customWidth="1"/>
    <col min="10" max="10" width="17" customWidth="1"/>
    <col min="11" max="11" width="18" customWidth="1"/>
    <col min="12" max="12" width="43.140625" customWidth="1"/>
  </cols>
  <sheetData>
    <row r="1" spans="2:12" x14ac:dyDescent="0.25">
      <c r="B1" s="8" t="s">
        <v>68</v>
      </c>
      <c r="C1" s="8" t="s">
        <v>65</v>
      </c>
      <c r="D1" s="8" t="s">
        <v>89</v>
      </c>
      <c r="E1" s="8" t="s">
        <v>66</v>
      </c>
      <c r="F1" s="8" t="s">
        <v>67</v>
      </c>
      <c r="G1" s="8" t="s">
        <v>69</v>
      </c>
      <c r="H1" s="8" t="s">
        <v>70</v>
      </c>
      <c r="I1" s="8" t="s">
        <v>71</v>
      </c>
      <c r="J1" s="8" t="s">
        <v>80</v>
      </c>
      <c r="K1" s="8" t="s">
        <v>79</v>
      </c>
      <c r="L1" s="8" t="s">
        <v>76</v>
      </c>
    </row>
    <row r="2" spans="2:12" ht="144.75" customHeight="1" x14ac:dyDescent="0.25">
      <c r="B2" s="105" t="s">
        <v>64</v>
      </c>
      <c r="C2" s="112" t="s">
        <v>78</v>
      </c>
      <c r="D2" s="112" t="s">
        <v>88</v>
      </c>
      <c r="E2" s="112" t="s">
        <v>18</v>
      </c>
      <c r="F2" s="104" t="s">
        <v>56</v>
      </c>
      <c r="G2" s="105" t="s">
        <v>72</v>
      </c>
      <c r="H2" s="104" t="s">
        <v>57</v>
      </c>
      <c r="I2" s="104" t="s">
        <v>73</v>
      </c>
      <c r="J2" s="104" t="s">
        <v>74</v>
      </c>
      <c r="K2" s="104" t="s">
        <v>87</v>
      </c>
      <c r="L2" s="104" t="s">
        <v>81</v>
      </c>
    </row>
    <row r="3" spans="2:12" x14ac:dyDescent="0.25">
      <c r="B3" s="95" t="s">
        <v>91</v>
      </c>
      <c r="C3" s="99">
        <v>11.23</v>
      </c>
      <c r="D3" s="99" t="s">
        <v>90</v>
      </c>
      <c r="E3" s="110">
        <v>1</v>
      </c>
      <c r="F3" s="276">
        <v>0</v>
      </c>
      <c r="G3" s="276">
        <v>2.69</v>
      </c>
      <c r="H3" s="276">
        <v>0.45</v>
      </c>
      <c r="I3" s="277">
        <v>8</v>
      </c>
      <c r="J3" s="277">
        <v>8</v>
      </c>
      <c r="K3" s="278">
        <v>58.09</v>
      </c>
      <c r="L3" s="278" t="s">
        <v>92</v>
      </c>
    </row>
    <row r="6" spans="2:12" x14ac:dyDescent="0.25">
      <c r="B6" s="100" t="s">
        <v>75</v>
      </c>
    </row>
  </sheetData>
  <dataValidations count="2">
    <dataValidation type="decimal" allowBlank="1" showInputMessage="1" showErrorMessage="1" sqref="F3:H3" xr:uid="{B877DBDD-D7E8-47B7-BC33-9A2C868C8D8B}">
      <formula1>0</formula1>
      <formula2>10</formula2>
    </dataValidation>
    <dataValidation type="decimal" allowBlank="1" showInputMessage="1" showErrorMessage="1" sqref="K3" xr:uid="{9A940B47-9790-44C8-B652-6876466245D7}">
      <formula1>0</formula1>
      <formula2>100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ed366d4-6c86-4869-a156-4564a87dc085">
      <UserInfo>
        <DisplayName>Manou Willems</DisplayName>
        <AccountId>2234</AccountId>
        <AccountType/>
      </UserInfo>
      <UserInfo>
        <DisplayName>Freya Gerbrandy</DisplayName>
        <AccountId>413</AccountId>
        <AccountType/>
      </UserInfo>
      <UserInfo>
        <DisplayName>Sebastiaan Baauw</DisplayName>
        <AccountId>85</AccountId>
        <AccountType/>
      </UserInfo>
      <UserInfo>
        <DisplayName>Yentl Melssen</DisplayName>
        <AccountId>1355</AccountId>
        <AccountType/>
      </UserInfo>
    </SharedWithUsers>
    <TaxCatchAll xmlns="ced366d4-6c86-4869-a156-4564a87dc085" xsi:nil="true"/>
    <lcf76f155ced4ddcb4097134ff3c332f xmlns="cacf1fdb-b0d5-48e9-97ce-196245446e3e">
      <Terms xmlns="http://schemas.microsoft.com/office/infopath/2007/PartnerControls"/>
    </lcf76f155ced4ddcb4097134ff3c332f>
    <PublishingExpirationDate xmlns="http://schemas.microsoft.com/sharepoint/v3" xsi:nil="true"/>
    <PublishingStartDate xmlns="http://schemas.microsoft.com/sharepoint/v3" xsi:nil="true"/>
    <_Flow_SignoffStatus xmlns="cacf1fdb-b0d5-48e9-97ce-196245446e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DADCCC7F8D3645B8189B50A80D3246" ma:contentTypeVersion="24" ma:contentTypeDescription="Een nieuw document maken." ma:contentTypeScope="" ma:versionID="462039d05baa128c25bde4930f8a8993">
  <xsd:schema xmlns:xsd="http://www.w3.org/2001/XMLSchema" xmlns:xs="http://www.w3.org/2001/XMLSchema" xmlns:p="http://schemas.microsoft.com/office/2006/metadata/properties" xmlns:ns1="http://schemas.microsoft.com/sharepoint/v3" xmlns:ns2="ced366d4-6c86-4869-a156-4564a87dc085" xmlns:ns3="cacf1fdb-b0d5-48e9-97ce-196245446e3e" targetNamespace="http://schemas.microsoft.com/office/2006/metadata/properties" ma:root="true" ma:fieldsID="24c5ebe0b7245b9bcc2cf7ffa5d277d9" ns1:_="" ns2:_="" ns3:_="">
    <xsd:import namespace="http://schemas.microsoft.com/sharepoint/v3"/>
    <xsd:import namespace="ced366d4-6c86-4869-a156-4564a87dc085"/>
    <xsd:import namespace="cacf1fdb-b0d5-48e9-97ce-196245446e3e"/>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d366d4-6c86-4869-a156-4564a87dc085"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element name="LastSharedByUser" ma:index="12" nillable="true" ma:displayName="Laatst gedeeld, per gebruiker" ma:description="" ma:internalName="LastSharedByUser" ma:readOnly="true">
      <xsd:simpleType>
        <xsd:restriction base="dms:Note">
          <xsd:maxLength value="255"/>
        </xsd:restriction>
      </xsd:simpleType>
    </xsd:element>
    <xsd:element name="LastSharedByTime" ma:index="13"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7d25ee0f-9d47-4764-affb-33f208de2d1a}" ma:internalName="TaxCatchAll" ma:showField="CatchAllData" ma:web="ced366d4-6c86-4869-a156-4564a87dc0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cf1fdb-b0d5-48e9-97ce-196245446e3e"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description="" ma:internalName="MediaServiceAutoTags" ma:readOnly="true">
      <xsd:simpleType>
        <xsd:restriction base="dms:Text"/>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Afbeeldingtags" ma:readOnly="false" ma:fieldId="{5cf76f15-5ced-4ddc-b409-7134ff3c332f}" ma:taxonomyMulti="true" ma:sspId="578af706-f171-40a0-bafd-70f43e6617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Afmeldingsstatus" ma:internalName="Afmeldingsstatus">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1FE9FA-BCCE-4639-BDC8-838C89767804}">
  <ds:schemaRefs>
    <ds:schemaRef ds:uri="http://schemas.microsoft.com/office/2006/metadata/properties"/>
    <ds:schemaRef ds:uri="http://schemas.microsoft.com/office/infopath/2007/PartnerControls"/>
    <ds:schemaRef ds:uri="ced366d4-6c86-4869-a156-4564a87dc085"/>
    <ds:schemaRef ds:uri="cacf1fdb-b0d5-48e9-97ce-196245446e3e"/>
    <ds:schemaRef ds:uri="http://schemas.microsoft.com/sharepoint/v3"/>
  </ds:schemaRefs>
</ds:datastoreItem>
</file>

<file path=customXml/itemProps2.xml><?xml version="1.0" encoding="utf-8"?>
<ds:datastoreItem xmlns:ds="http://schemas.openxmlformats.org/officeDocument/2006/customXml" ds:itemID="{05F277A6-70AC-4367-AFF3-FACB459CF88F}">
  <ds:schemaRefs>
    <ds:schemaRef ds:uri="http://schemas.microsoft.com/sharepoint/v3/contenttype/forms"/>
  </ds:schemaRefs>
</ds:datastoreItem>
</file>

<file path=customXml/itemProps3.xml><?xml version="1.0" encoding="utf-8"?>
<ds:datastoreItem xmlns:ds="http://schemas.openxmlformats.org/officeDocument/2006/customXml" ds:itemID="{23CDD4CB-8C5D-487F-B551-55174AB5E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d366d4-6c86-4869-a156-4564a87dc085"/>
    <ds:schemaRef ds:uri="cacf1fdb-b0d5-48e9-97ce-196245446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Totaaloverzicht</vt:lpstr>
      <vt:lpstr>Invoer kindgebonden subsidie</vt:lpstr>
      <vt:lpstr>Invoer subsidie HBO-eis</vt:lpstr>
      <vt:lpstr>Calculaties subsidie 2026</vt:lpstr>
      <vt:lpstr>Brondata</vt:lpstr>
      <vt:lpstr>'Calculaties subsidie 2026'!Afdrukbereik</vt:lpstr>
      <vt:lpstr>'Invoer kindgebonden subsidie'!Afdrukbereik</vt:lpstr>
      <vt:lpstr>'Invoer subsidie HBO-eis'!Afdrukbereik</vt:lpstr>
      <vt:lpstr>Totaaloverzicht!Afdrukbereik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Innovatie nul13 Team</dc:creator>
  <cp:keywords/>
  <dc:description/>
  <cp:lastModifiedBy>Marleen van der Linden</cp:lastModifiedBy>
  <cp:revision/>
  <cp:lastPrinted>2023-10-04T14:35:41Z</cp:lastPrinted>
  <dcterms:created xsi:type="dcterms:W3CDTF">2020-04-27T06:44:41Z</dcterms:created>
  <dcterms:modified xsi:type="dcterms:W3CDTF">2025-09-09T12:30:20Z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0x010100AADADCCC7F8D3645B8189B50A80D3246</vt:lpwstr>
  </property>
  <property fmtid="{D5CDD505-2E9C-101B-9397-08002B2CF9AE}" pid="3" name="MediaServiceImageTags">
    <vt:lpwstr/>
  </property>
</Properties>
</file>