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scaal techniek\IB\"/>
    </mc:Choice>
  </mc:AlternateContent>
  <workbookProtection workbookAlgorithmName="SHA-512" workbookHashValue="o1BKPBwmLLOy75xL8IZVMpsUeWoDDhoSbBo6WaOoSfd0Q7z28WDpXwmDL2UVGWYYqbk3YKsJX2SpzLsVavkC4g==" workbookSaltValue="shWZ/S9mk6+Mx1NvHIu0pg==" workbookSpinCount="100000" lockStructure="1"/>
  <bookViews>
    <workbookView xWindow="0" yWindow="0" windowWidth="23040" windowHeight="9372"/>
  </bookViews>
  <sheets>
    <sheet name="Autom.berekening" sheetId="3" r:id="rId1"/>
    <sheet name="Uitwerking" sheetId="1" r:id="rId2"/>
  </sheets>
  <definedNames>
    <definedName name="_xlnm.Print_Area" localSheetId="0">Autom.berekening!$A$1:$M$50</definedName>
    <definedName name="_xlnm.Print_Area" localSheetId="1">Uitwerking!$A$1:$M$45</definedName>
  </definedNames>
  <calcPr calcId="152511"/>
</workbook>
</file>

<file path=xl/calcChain.xml><?xml version="1.0" encoding="utf-8"?>
<calcChain xmlns="http://schemas.openxmlformats.org/spreadsheetml/2006/main">
  <c r="G34" i="1" l="1"/>
  <c r="G33" i="1"/>
  <c r="G32" i="1"/>
  <c r="G31" i="1"/>
  <c r="F34" i="1" l="1"/>
  <c r="F33" i="1"/>
  <c r="F32" i="1"/>
  <c r="D33" i="1"/>
  <c r="D32" i="1"/>
  <c r="D31" i="1"/>
  <c r="C34" i="1" l="1"/>
  <c r="C33" i="1"/>
  <c r="C32" i="1"/>
  <c r="D10" i="1"/>
  <c r="C27" i="3"/>
  <c r="C28" i="3"/>
  <c r="C26" i="3"/>
  <c r="D17" i="3" l="1"/>
  <c r="D13" i="1" l="1"/>
  <c r="D14" i="1" s="1"/>
  <c r="D18" i="3"/>
  <c r="D20" i="3" s="1"/>
  <c r="D15" i="1" l="1"/>
  <c r="D17" i="1" s="1"/>
  <c r="G24" i="1" l="1"/>
  <c r="F23" i="1"/>
  <c r="D23" i="1"/>
  <c r="I23" i="1" s="1"/>
  <c r="D22" i="1"/>
  <c r="D24" i="1" l="1"/>
  <c r="F24" i="1" l="1"/>
  <c r="F25" i="1" s="1"/>
  <c r="F26" i="1" s="1"/>
</calcChain>
</file>

<file path=xl/sharedStrings.xml><?xml version="1.0" encoding="utf-8"?>
<sst xmlns="http://schemas.openxmlformats.org/spreadsheetml/2006/main" count="48" uniqueCount="25">
  <si>
    <t xml:space="preserve"> </t>
  </si>
  <si>
    <t>Af: belastingvrij bedrag</t>
  </si>
  <si>
    <t>-/-</t>
  </si>
  <si>
    <t>Tabelinkomen</t>
  </si>
  <si>
    <t>Inkomensschijven</t>
  </si>
  <si>
    <t>I</t>
  </si>
  <si>
    <t>II</t>
  </si>
  <si>
    <t>III</t>
  </si>
  <si>
    <t>IV</t>
  </si>
  <si>
    <t xml:space="preserve">     moet berekenen.</t>
  </si>
  <si>
    <t>Belastbaar inkomen</t>
  </si>
  <si>
    <t>Schijf</t>
  </si>
  <si>
    <t>(Alleen het gele vak invullen)</t>
  </si>
  <si>
    <t>Inkomen kolom I</t>
  </si>
  <si>
    <t>Verschil inkomen</t>
  </si>
  <si>
    <t>Tarief</t>
  </si>
  <si>
    <r>
      <t xml:space="preserve">·  </t>
    </r>
    <r>
      <rPr>
        <sz val="9"/>
        <color indexed="8"/>
        <rFont val="Arial"/>
        <family val="2"/>
      </rPr>
      <t>Het belastingvrije bedrag is</t>
    </r>
  </si>
  <si>
    <t>Bedrag van de belasting</t>
  </si>
  <si>
    <t>Totaalbedrag</t>
  </si>
  <si>
    <t>Zie schijfnummer:</t>
  </si>
  <si>
    <t>Afgerond</t>
  </si>
  <si>
    <t>Berekende belasting</t>
  </si>
  <si>
    <t>Uitwerking</t>
  </si>
  <si>
    <t xml:space="preserve">Het bedrag van de belasting wordt naar beneden afgerond op hele florins. </t>
  </si>
  <si>
    <r>
      <t xml:space="preserve">·  </t>
    </r>
    <r>
      <rPr>
        <sz val="9"/>
        <color indexed="8"/>
        <rFont val="Arial"/>
        <family val="2"/>
      </rPr>
      <t xml:space="preserve">Vul het zuiver voljaarsloon in bij 'Belastbaar inkomen' als u de loonbelasting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</si>
</sst>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Afl.&quot;\ #,##0;[Red]&quot;Afl.&quot;\ \-#,##0"/>
    <numFmt numFmtId="165" formatCode="_(* #,##0.00_);_(* \(#,##0.00\);_(* &quot;-&quot;??_);_(@_)"/>
    <numFmt numFmtId="166" formatCode="_-* #,##0_-;_-* #,##0\-;_-* &quot;-&quot;_-;_-@_-"/>
    <numFmt numFmtId="167" formatCode="_-* #,##0.00_-;_-* #,##0.00\-;_-* &quot;-&quot;??_-;_-@_-"/>
  </numFmts>
  <fonts count="34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color indexed="18"/>
      <name val="Arial"/>
      <family val="2"/>
    </font>
    <font>
      <sz val="10"/>
      <color indexed="18"/>
      <name val="Arial"/>
    </font>
    <font>
      <b/>
      <sz val="12"/>
      <color indexed="18"/>
      <name val="Arial"/>
      <family val="2"/>
    </font>
    <font>
      <b/>
      <sz val="11"/>
      <color indexed="18"/>
      <name val="Arial"/>
    </font>
    <font>
      <sz val="10"/>
      <color indexed="18"/>
      <name val="Arial"/>
      <family val="2"/>
    </font>
    <font>
      <b/>
      <sz val="10"/>
      <color indexed="18"/>
      <name val="Arial"/>
    </font>
    <font>
      <b/>
      <sz val="10"/>
      <color indexed="18"/>
      <name val="Symbol"/>
      <family val="1"/>
      <charset val="2"/>
    </font>
    <font>
      <b/>
      <sz val="9"/>
      <color indexed="18"/>
      <name val="Arial"/>
    </font>
    <font>
      <sz val="9"/>
      <color indexed="18"/>
      <name val="Arial"/>
    </font>
    <font>
      <sz val="9"/>
      <name val="Arial"/>
    </font>
    <font>
      <i/>
      <sz val="9"/>
      <color indexed="10"/>
      <name val="Arial"/>
    </font>
    <font>
      <i/>
      <sz val="9"/>
      <color indexed="18"/>
      <name val="Arial"/>
    </font>
    <font>
      <i/>
      <sz val="8"/>
      <color indexed="10"/>
      <name val="Arial"/>
    </font>
    <font>
      <b/>
      <sz val="10"/>
      <color indexed="8"/>
      <name val="Symbol"/>
      <family val="1"/>
      <charset val="2"/>
    </font>
    <font>
      <sz val="8"/>
      <color indexed="8"/>
      <name val="Arial"/>
      <family val="2"/>
    </font>
    <font>
      <sz val="9"/>
      <color indexed="8"/>
      <name val="Arial"/>
    </font>
    <font>
      <sz val="10"/>
      <color indexed="8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9"/>
      <color indexed="8"/>
      <name val="Arial"/>
    </font>
    <font>
      <sz val="8"/>
      <color indexed="10"/>
      <name val="Arial"/>
      <family val="2"/>
    </font>
    <font>
      <sz val="8"/>
      <color indexed="10"/>
      <name val="Arial"/>
    </font>
    <font>
      <u val="singleAccounting"/>
      <sz val="9"/>
      <color indexed="8"/>
      <name val="Arial"/>
    </font>
    <font>
      <sz val="9"/>
      <color indexed="10"/>
      <name val="Arial"/>
    </font>
    <font>
      <i/>
      <sz val="8"/>
      <color indexed="8"/>
      <name val="Arial"/>
    </font>
    <font>
      <i/>
      <sz val="8"/>
      <color indexed="8"/>
      <name val="Arial"/>
      <family val="2"/>
    </font>
    <font>
      <sz val="9"/>
      <color indexed="18"/>
      <name val="Arial"/>
      <family val="2"/>
    </font>
    <font>
      <b/>
      <sz val="9"/>
      <color indexed="8"/>
      <name val="Symbol"/>
      <family val="1"/>
      <charset val="2"/>
    </font>
    <font>
      <sz val="9"/>
      <name val="Arial"/>
      <family val="2"/>
    </font>
    <font>
      <u/>
      <sz val="9"/>
      <color indexed="8"/>
      <name val="Arial"/>
      <family val="2"/>
    </font>
    <font>
      <b/>
      <u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40"/>
      </left>
      <right style="medium">
        <color indexed="40"/>
      </right>
      <top style="medium">
        <color indexed="40"/>
      </top>
      <bottom style="medium">
        <color indexed="4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/>
      <bottom style="thin">
        <color rgb="FF27367E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medium">
        <color rgb="FF27367E"/>
      </bottom>
      <diagonal/>
    </border>
    <border>
      <left style="thin">
        <color indexed="22"/>
      </left>
      <right/>
      <top/>
      <bottom style="medium">
        <color rgb="FF27367E"/>
      </bottom>
      <diagonal/>
    </border>
    <border>
      <left style="medium">
        <color rgb="FF27367E"/>
      </left>
      <right/>
      <top style="thin">
        <color indexed="22"/>
      </top>
      <bottom/>
      <diagonal/>
    </border>
    <border>
      <left style="thin">
        <color indexed="22"/>
      </left>
      <right style="medium">
        <color rgb="FF27367E"/>
      </right>
      <top/>
      <bottom/>
      <diagonal/>
    </border>
    <border>
      <left style="medium">
        <color rgb="FF27367E"/>
      </left>
      <right/>
      <top style="medium">
        <color rgb="FF27367E"/>
      </top>
      <bottom style="thin">
        <color indexed="22"/>
      </bottom>
      <diagonal/>
    </border>
    <border>
      <left style="thin">
        <color indexed="22"/>
      </left>
      <right/>
      <top style="medium">
        <color rgb="FF27367E"/>
      </top>
      <bottom style="thin">
        <color indexed="22"/>
      </bottom>
      <diagonal/>
    </border>
    <border>
      <left style="medium">
        <color rgb="FF27367E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rgb="FF27367E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rgb="FF27367E"/>
      </bottom>
      <diagonal/>
    </border>
    <border>
      <left style="thin">
        <color indexed="22"/>
      </left>
      <right style="thin">
        <color indexed="22"/>
      </right>
      <top style="medium">
        <color rgb="FF27367E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rgb="FF27367E"/>
      </left>
      <right/>
      <top/>
      <bottom/>
      <diagonal/>
    </border>
    <border>
      <left/>
      <right style="thin">
        <color indexed="22"/>
      </right>
      <top style="medium">
        <color rgb="FF27367E"/>
      </top>
      <bottom style="thin">
        <color indexed="22"/>
      </bottom>
      <diagonal/>
    </border>
    <border>
      <left/>
      <right/>
      <top/>
      <bottom style="medium">
        <color rgb="FF27367E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167" fontId="4" fillId="0" borderId="0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12" fillId="0" borderId="0" xfId="0" applyFont="1" applyProtection="1"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67" fontId="4" fillId="0" borderId="0" xfId="0" applyNumberFormat="1" applyFont="1" applyAlignment="1" applyProtection="1">
      <alignment vertical="center"/>
      <protection hidden="1"/>
    </xf>
    <xf numFmtId="167" fontId="7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167" fontId="11" fillId="0" borderId="0" xfId="0" applyNumberFormat="1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49" fontId="11" fillId="0" borderId="0" xfId="0" applyNumberFormat="1" applyFont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20" fillId="2" borderId="3" xfId="0" applyFont="1" applyFill="1" applyBorder="1" applyProtection="1">
      <protection hidden="1"/>
    </xf>
    <xf numFmtId="0" fontId="20" fillId="2" borderId="3" xfId="0" applyFont="1" applyFill="1" applyBorder="1" applyAlignment="1" applyProtection="1">
      <alignment vertical="center"/>
      <protection hidden="1"/>
    </xf>
    <xf numFmtId="166" fontId="21" fillId="0" borderId="4" xfId="0" applyNumberFormat="1" applyFont="1" applyBorder="1" applyAlignment="1" applyProtection="1">
      <alignment horizontal="right" vertical="center" indent="2"/>
      <protection hidden="1"/>
    </xf>
    <xf numFmtId="0" fontId="20" fillId="2" borderId="2" xfId="0" applyFont="1" applyFill="1" applyBorder="1" applyProtection="1">
      <protection hidden="1"/>
    </xf>
    <xf numFmtId="166" fontId="21" fillId="0" borderId="5" xfId="0" applyNumberFormat="1" applyFont="1" applyBorder="1" applyAlignment="1" applyProtection="1">
      <alignment vertical="center"/>
      <protection hidden="1"/>
    </xf>
    <xf numFmtId="10" fontId="21" fillId="0" borderId="4" xfId="0" applyNumberFormat="1" applyFont="1" applyBorder="1" applyAlignment="1" applyProtection="1">
      <alignment horizontal="right" vertical="center" indent="1"/>
      <protection hidden="1"/>
    </xf>
    <xf numFmtId="166" fontId="21" fillId="0" borderId="6" xfId="0" applyNumberFormat="1" applyFont="1" applyBorder="1" applyAlignment="1" applyProtection="1">
      <alignment horizontal="right" vertical="center" indent="2"/>
      <protection hidden="1"/>
    </xf>
    <xf numFmtId="166" fontId="21" fillId="0" borderId="7" xfId="0" applyNumberFormat="1" applyFont="1" applyBorder="1" applyAlignment="1" applyProtection="1">
      <alignment horizontal="right" vertical="center" indent="2"/>
      <protection hidden="1"/>
    </xf>
    <xf numFmtId="0" fontId="20" fillId="2" borderId="1" xfId="0" applyFont="1" applyFill="1" applyBorder="1" applyProtection="1">
      <protection hidden="1"/>
    </xf>
    <xf numFmtId="167" fontId="21" fillId="0" borderId="8" xfId="0" applyNumberFormat="1" applyFont="1" applyBorder="1" applyAlignment="1" applyProtection="1">
      <alignment vertical="center"/>
      <protection hidden="1"/>
    </xf>
    <xf numFmtId="10" fontId="21" fillId="0" borderId="7" xfId="0" applyNumberFormat="1" applyFont="1" applyBorder="1" applyAlignment="1" applyProtection="1">
      <alignment horizontal="right" vertical="center" indent="1"/>
      <protection hidden="1"/>
    </xf>
    <xf numFmtId="167" fontId="18" fillId="3" borderId="0" xfId="0" applyNumberFormat="1" applyFont="1" applyFill="1" applyBorder="1" applyAlignment="1" applyProtection="1">
      <alignment vertical="center"/>
      <protection locked="0" hidden="1"/>
    </xf>
    <xf numFmtId="0" fontId="18" fillId="0" borderId="0" xfId="0" applyFont="1" applyBorder="1" applyAlignment="1" applyProtection="1">
      <alignment vertical="center"/>
      <protection hidden="1"/>
    </xf>
    <xf numFmtId="167" fontId="18" fillId="0" borderId="9" xfId="1" applyFont="1" applyBorder="1" applyAlignment="1" applyProtection="1">
      <alignment horizontal="right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9" fillId="0" borderId="0" xfId="0" applyFont="1" applyAlignment="1">
      <alignment vertical="center"/>
    </xf>
    <xf numFmtId="0" fontId="18" fillId="0" borderId="0" xfId="0" applyFont="1" applyProtection="1">
      <protection hidden="1"/>
    </xf>
    <xf numFmtId="167" fontId="18" fillId="0" borderId="0" xfId="1" applyFont="1" applyBorder="1" applyAlignment="1" applyProtection="1">
      <alignment horizontal="right" vertical="center"/>
      <protection hidden="1"/>
    </xf>
    <xf numFmtId="167" fontId="18" fillId="0" borderId="0" xfId="0" applyNumberFormat="1" applyFont="1" applyBorder="1" applyAlignment="1" applyProtection="1">
      <alignment horizontal="right" vertical="center"/>
      <protection hidden="1"/>
    </xf>
    <xf numFmtId="0" fontId="23" fillId="0" borderId="0" xfId="0" applyFont="1" applyAlignment="1" applyProtection="1">
      <alignment horizontal="right"/>
      <protection hidden="1"/>
    </xf>
    <xf numFmtId="1" fontId="24" fillId="0" borderId="0" xfId="1" applyNumberFormat="1" applyFont="1" applyAlignment="1" applyProtection="1">
      <alignment horizontal="left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 indent="1"/>
      <protection hidden="1"/>
    </xf>
    <xf numFmtId="0" fontId="22" fillId="0" borderId="0" xfId="0" applyFont="1" applyAlignment="1" applyProtection="1">
      <alignment horizontal="left" indent="1"/>
      <protection hidden="1"/>
    </xf>
    <xf numFmtId="167" fontId="18" fillId="0" borderId="0" xfId="0" applyNumberFormat="1" applyFont="1" applyProtection="1">
      <protection hidden="1"/>
    </xf>
    <xf numFmtId="167" fontId="25" fillId="0" borderId="0" xfId="1" applyFont="1" applyProtection="1">
      <protection hidden="1"/>
    </xf>
    <xf numFmtId="167" fontId="18" fillId="0" borderId="0" xfId="1" applyFont="1" applyProtection="1">
      <protection hidden="1"/>
    </xf>
    <xf numFmtId="165" fontId="18" fillId="0" borderId="0" xfId="0" applyNumberFormat="1" applyFont="1" applyProtection="1">
      <protection hidden="1"/>
    </xf>
    <xf numFmtId="10" fontId="26" fillId="0" borderId="0" xfId="0" applyNumberFormat="1" applyFont="1" applyAlignment="1" applyProtection="1">
      <alignment horizontal="left"/>
      <protection hidden="1"/>
    </xf>
    <xf numFmtId="0" fontId="27" fillId="0" borderId="0" xfId="0" applyFont="1" applyProtection="1">
      <protection hidden="1"/>
    </xf>
    <xf numFmtId="167" fontId="20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167" fontId="18" fillId="0" borderId="0" xfId="0" applyNumberFormat="1" applyFont="1" applyFill="1" applyBorder="1" applyAlignment="1" applyProtection="1">
      <alignment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164" fontId="29" fillId="0" borderId="0" xfId="0" applyNumberFormat="1" applyFont="1" applyAlignment="1" applyProtection="1">
      <alignment horizontal="left" vertical="center"/>
      <protection hidden="1"/>
    </xf>
    <xf numFmtId="167" fontId="29" fillId="0" borderId="0" xfId="0" applyNumberFormat="1" applyFont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164" fontId="29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32" fillId="0" borderId="0" xfId="0" applyFont="1" applyAlignment="1" applyProtection="1">
      <alignment horizontal="left" indent="2"/>
      <protection hidden="1"/>
    </xf>
    <xf numFmtId="0" fontId="23" fillId="0" borderId="0" xfId="0" applyFont="1" applyAlignment="1" applyProtection="1">
      <alignment horizontal="left"/>
      <protection hidden="1"/>
    </xf>
    <xf numFmtId="1" fontId="24" fillId="0" borderId="0" xfId="1" applyNumberFormat="1" applyFont="1" applyAlignment="1" applyProtection="1">
      <alignment horizontal="left" indent="1"/>
      <protection hidden="1"/>
    </xf>
    <xf numFmtId="0" fontId="28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167" fontId="18" fillId="0" borderId="0" xfId="0" applyNumberFormat="1" applyFont="1" applyBorder="1" applyAlignment="1" applyProtection="1">
      <alignment vertical="center"/>
      <protection hidden="1"/>
    </xf>
    <xf numFmtId="167" fontId="18" fillId="0" borderId="12" xfId="0" applyNumberFormat="1" applyFont="1" applyBorder="1" applyAlignment="1" applyProtection="1">
      <alignment vertical="center"/>
      <protection hidden="1"/>
    </xf>
    <xf numFmtId="0" fontId="20" fillId="0" borderId="13" xfId="0" applyFont="1" applyBorder="1" applyAlignment="1" applyProtection="1">
      <alignment horizontal="left" vertical="center" indent="5"/>
      <protection hidden="1"/>
    </xf>
    <xf numFmtId="0" fontId="20" fillId="0" borderId="14" xfId="0" applyFont="1" applyBorder="1" applyAlignment="1" applyProtection="1">
      <alignment horizontal="left" indent="4"/>
      <protection hidden="1"/>
    </xf>
    <xf numFmtId="0" fontId="21" fillId="0" borderId="8" xfId="0" applyFont="1" applyBorder="1" applyAlignment="1" applyProtection="1">
      <alignment horizontal="right" vertical="center" indent="2"/>
      <protection hidden="1"/>
    </xf>
    <xf numFmtId="0" fontId="20" fillId="0" borderId="15" xfId="0" applyFont="1" applyBorder="1" applyAlignment="1" applyProtection="1">
      <alignment horizontal="left" vertical="center" indent="5"/>
      <protection hidden="1"/>
    </xf>
    <xf numFmtId="0" fontId="20" fillId="0" borderId="16" xfId="0" applyFont="1" applyBorder="1" applyAlignment="1" applyProtection="1">
      <alignment horizontal="left" indent="4"/>
      <protection hidden="1"/>
    </xf>
    <xf numFmtId="0" fontId="20" fillId="0" borderId="15" xfId="0" applyFont="1" applyBorder="1" applyAlignment="1" applyProtection="1">
      <alignment horizontal="left" indent="3"/>
      <protection hidden="1"/>
    </xf>
    <xf numFmtId="0" fontId="20" fillId="0" borderId="0" xfId="0" applyFont="1" applyBorder="1" applyAlignment="1" applyProtection="1">
      <alignment horizontal="left" indent="5"/>
      <protection hidden="1"/>
    </xf>
    <xf numFmtId="0" fontId="20" fillId="0" borderId="18" xfId="0" applyFont="1" applyBorder="1" applyAlignment="1" applyProtection="1">
      <alignment horizontal="right" indent="2"/>
      <protection hidden="1"/>
    </xf>
    <xf numFmtId="0" fontId="21" fillId="0" borderId="20" xfId="0" applyFont="1" applyBorder="1" applyAlignment="1" applyProtection="1">
      <alignment horizontal="right" vertical="center" indent="2"/>
      <protection hidden="1"/>
    </xf>
    <xf numFmtId="166" fontId="21" fillId="0" borderId="19" xfId="0" applyNumberFormat="1" applyFont="1" applyBorder="1" applyAlignment="1" applyProtection="1">
      <alignment horizontal="right" vertical="center" indent="2"/>
      <protection hidden="1"/>
    </xf>
    <xf numFmtId="166" fontId="21" fillId="0" borderId="21" xfId="0" applyNumberFormat="1" applyFont="1" applyBorder="1" applyAlignment="1" applyProtection="1">
      <alignment horizontal="right" vertical="center" indent="2"/>
      <protection hidden="1"/>
    </xf>
    <xf numFmtId="0" fontId="21" fillId="0" borderId="22" xfId="0" applyFont="1" applyBorder="1" applyAlignment="1" applyProtection="1">
      <alignment horizontal="right" vertical="center" indent="2"/>
      <protection hidden="1"/>
    </xf>
    <xf numFmtId="0" fontId="20" fillId="2" borderId="23" xfId="0" applyFont="1" applyFill="1" applyBorder="1" applyProtection="1">
      <protection hidden="1"/>
    </xf>
    <xf numFmtId="0" fontId="20" fillId="2" borderId="25" xfId="0" applyFont="1" applyFill="1" applyBorder="1" applyProtection="1">
      <protection hidden="1"/>
    </xf>
    <xf numFmtId="0" fontId="20" fillId="2" borderId="24" xfId="0" applyFont="1" applyFill="1" applyBorder="1" applyProtection="1">
      <protection hidden="1"/>
    </xf>
    <xf numFmtId="0" fontId="20" fillId="0" borderId="14" xfId="0" applyFont="1" applyBorder="1" applyAlignment="1" applyProtection="1">
      <alignment horizontal="right" indent="2"/>
      <protection hidden="1"/>
    </xf>
    <xf numFmtId="0" fontId="20" fillId="0" borderId="26" xfId="0" applyFont="1" applyBorder="1" applyAlignment="1" applyProtection="1">
      <alignment horizontal="left" indent="5"/>
      <protection hidden="1"/>
    </xf>
    <xf numFmtId="166" fontId="21" fillId="0" borderId="27" xfId="0" applyNumberFormat="1" applyFont="1" applyBorder="1" applyAlignment="1" applyProtection="1">
      <alignment horizontal="right" vertical="center" indent="2"/>
      <protection hidden="1"/>
    </xf>
    <xf numFmtId="166" fontId="21" fillId="0" borderId="20" xfId="0" applyNumberFormat="1" applyFont="1" applyBorder="1" applyAlignment="1" applyProtection="1">
      <alignment vertical="center"/>
      <protection hidden="1"/>
    </xf>
    <xf numFmtId="167" fontId="18" fillId="0" borderId="28" xfId="0" applyNumberFormat="1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9" fillId="0" borderId="0" xfId="0" applyFont="1" applyAlignment="1">
      <alignment vertical="center"/>
    </xf>
    <xf numFmtId="0" fontId="21" fillId="0" borderId="0" xfId="0" applyFont="1" applyBorder="1" applyAlignment="1" applyProtection="1">
      <alignment horizontal="left" vertical="center"/>
      <protection hidden="1"/>
    </xf>
  </cellXfs>
  <cellStyles count="2">
    <cellStyle name="Comma" xfId="1" builtinId="3"/>
    <cellStyle name="Normal" xfId="0" builtinId="0"/>
  </cellStyles>
  <dxfs count="6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7367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736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714422</xdr:colOff>
      <xdr:row>6</xdr:row>
      <xdr:rowOff>122475</xdr:rowOff>
    </xdr:from>
    <xdr:to>
      <xdr:col>11</xdr:col>
      <xdr:colOff>74840</xdr:colOff>
      <xdr:row>7</xdr:row>
      <xdr:rowOff>190511</xdr:rowOff>
    </xdr:to>
    <xdr:sp macro="" textlink="">
      <xdr:nvSpPr>
        <xdr:cNvPr id="2" name="TextBox 1"/>
        <xdr:cNvSpPr txBox="1"/>
      </xdr:nvSpPr>
      <xdr:spPr>
        <a:xfrm>
          <a:off x="5123136" y="1102189"/>
          <a:ext cx="1068115" cy="2313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27367E"/>
              </a:solidFill>
              <a:latin typeface="Arial" pitchFamily="34" charset="0"/>
              <a:cs typeface="Arial" pitchFamily="34" charset="0"/>
            </a:rPr>
            <a:t>Jaar: </a:t>
          </a:r>
          <a:r>
            <a:rPr lang="en-US" sz="110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2022</a:t>
          </a:r>
        </a:p>
        <a:p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17</xdr:row>
      <xdr:rowOff>63500</xdr:rowOff>
    </xdr:from>
    <xdr:to>
      <xdr:col>0</xdr:col>
      <xdr:colOff>152400</xdr:colOff>
      <xdr:row>61</xdr:row>
      <xdr:rowOff>56017</xdr:rowOff>
    </xdr:to>
    <xdr:pic>
      <xdr:nvPicPr>
        <xdr:cNvPr id="2050" name="Picture 2" descr="Verticale streepjes SIAD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7525"/>
          <a:ext cx="152400" cy="861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2F247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D6D4E3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5</xdr:col>
      <xdr:colOff>735013</xdr:colOff>
      <xdr:row>5</xdr:row>
      <xdr:rowOff>47625</xdr:rowOff>
    </xdr:to>
    <xdr:pic>
      <xdr:nvPicPr>
        <xdr:cNvPr id="2053" name="Picture 5" descr="Letterhead logo_DI 2015 aangiften ea (300 ppi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65"/>
        <a:stretch>
          <a:fillRect/>
        </a:stretch>
      </xdr:blipFill>
      <xdr:spPr bwMode="auto">
        <a:xfrm>
          <a:off x="38100" y="0"/>
          <a:ext cx="35052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510323</xdr:colOff>
      <xdr:row>0</xdr:row>
      <xdr:rowOff>156483</xdr:rowOff>
    </xdr:from>
    <xdr:to>
      <xdr:col>12</xdr:col>
      <xdr:colOff>347037</xdr:colOff>
      <xdr:row>5</xdr:row>
      <xdr:rowOff>88447</xdr:rowOff>
    </xdr:to>
    <xdr:sp macro="" textlink="">
      <xdr:nvSpPr>
        <xdr:cNvPr id="3" name="TextBox 2"/>
        <xdr:cNvSpPr txBox="1"/>
      </xdr:nvSpPr>
      <xdr:spPr>
        <a:xfrm>
          <a:off x="4919037" y="156483"/>
          <a:ext cx="2170339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88000" tIns="0" rIns="36000" bIns="0" rtlCol="0" anchor="t"/>
        <a:lstStyle/>
        <a:p>
          <a:r>
            <a:rPr lang="en-US" sz="1200">
              <a:solidFill>
                <a:srgbClr val="27367E"/>
              </a:solidFill>
              <a:latin typeface="Arial Black" pitchFamily="34" charset="0"/>
            </a:rPr>
            <a:t>BEREKENING</a:t>
          </a:r>
          <a:r>
            <a:rPr lang="en-US" sz="1200" baseline="0">
              <a:solidFill>
                <a:srgbClr val="27367E"/>
              </a:solidFill>
              <a:latin typeface="Arial Black" pitchFamily="34" charset="0"/>
            </a:rPr>
            <a:t> </a:t>
          </a: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inkomstenbelasting/</a:t>
          </a:r>
          <a:b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</a:b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loonbelasting</a:t>
          </a:r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517073</xdr:colOff>
      <xdr:row>0</xdr:row>
      <xdr:rowOff>156482</xdr:rowOff>
    </xdr:from>
    <xdr:to>
      <xdr:col>8</xdr:col>
      <xdr:colOff>523876</xdr:colOff>
      <xdr:row>5</xdr:row>
      <xdr:rowOff>68035</xdr:rowOff>
    </xdr:to>
    <xdr:cxnSp macro="">
      <xdr:nvCxnSpPr>
        <xdr:cNvPr id="5" name="Straight Connector 4"/>
        <xdr:cNvCxnSpPr/>
      </xdr:nvCxnSpPr>
      <xdr:spPr>
        <a:xfrm>
          <a:off x="4925787" y="156482"/>
          <a:ext cx="6803" cy="727982"/>
        </a:xfrm>
        <a:prstGeom prst="line">
          <a:avLst/>
        </a:prstGeom>
        <a:ln w="12700">
          <a:solidFill>
            <a:srgbClr val="27367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17</xdr:row>
      <xdr:rowOff>128587</xdr:rowOff>
    </xdr:from>
    <xdr:to>
      <xdr:col>0</xdr:col>
      <xdr:colOff>152400</xdr:colOff>
      <xdr:row>65</xdr:row>
      <xdr:rowOff>47625</xdr:rowOff>
    </xdr:to>
    <xdr:pic>
      <xdr:nvPicPr>
        <xdr:cNvPr id="1026" name="Picture 2" descr="Verticale streepjes SIAD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7525"/>
          <a:ext cx="152400" cy="857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2F247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D6D4E3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5</xdr:col>
      <xdr:colOff>771525</xdr:colOff>
      <xdr:row>5</xdr:row>
      <xdr:rowOff>47625</xdr:rowOff>
    </xdr:to>
    <xdr:pic>
      <xdr:nvPicPr>
        <xdr:cNvPr id="1045" name="Picture 21" descr="Letterhead logo_DI 2015 aangiften ea (300 ppi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65"/>
        <a:stretch>
          <a:fillRect/>
        </a:stretch>
      </xdr:blipFill>
      <xdr:spPr bwMode="auto">
        <a:xfrm>
          <a:off x="38100" y="0"/>
          <a:ext cx="35052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756549</xdr:colOff>
      <xdr:row>7</xdr:row>
      <xdr:rowOff>12257</xdr:rowOff>
    </xdr:from>
    <xdr:to>
      <xdr:col>11</xdr:col>
      <xdr:colOff>119689</xdr:colOff>
      <xdr:row>7</xdr:row>
      <xdr:rowOff>243579</xdr:rowOff>
    </xdr:to>
    <xdr:sp macro="" textlink="">
      <xdr:nvSpPr>
        <xdr:cNvPr id="7" name="TextBox 6"/>
        <xdr:cNvSpPr txBox="1"/>
      </xdr:nvSpPr>
      <xdr:spPr>
        <a:xfrm>
          <a:off x="5166624" y="1145732"/>
          <a:ext cx="1068115" cy="2313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27367E"/>
              </a:solidFill>
              <a:latin typeface="Arial" pitchFamily="34" charset="0"/>
              <a:cs typeface="Arial" pitchFamily="34" charset="0"/>
            </a:rPr>
            <a:t>Jaar: </a:t>
          </a:r>
          <a:r>
            <a:rPr lang="en-US" sz="110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2022</a:t>
          </a:r>
        </a:p>
        <a:p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552450</xdr:colOff>
      <xdr:row>1</xdr:row>
      <xdr:rowOff>38101</xdr:rowOff>
    </xdr:from>
    <xdr:to>
      <xdr:col>12</xdr:col>
      <xdr:colOff>389164</xdr:colOff>
      <xdr:row>5</xdr:row>
      <xdr:rowOff>138794</xdr:rowOff>
    </xdr:to>
    <xdr:sp macro="" textlink="">
      <xdr:nvSpPr>
        <xdr:cNvPr id="8" name="TextBox 7"/>
        <xdr:cNvSpPr txBox="1"/>
      </xdr:nvSpPr>
      <xdr:spPr>
        <a:xfrm>
          <a:off x="4962525" y="200026"/>
          <a:ext cx="2170339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88000" tIns="0" rIns="36000" bIns="0" rtlCol="0" anchor="t"/>
        <a:lstStyle/>
        <a:p>
          <a:r>
            <a:rPr lang="en-US" sz="1200">
              <a:solidFill>
                <a:srgbClr val="27367E"/>
              </a:solidFill>
              <a:latin typeface="Arial Black" pitchFamily="34" charset="0"/>
            </a:rPr>
            <a:t>BEREKENING</a:t>
          </a:r>
          <a:r>
            <a:rPr lang="en-US" sz="1200" baseline="0">
              <a:solidFill>
                <a:srgbClr val="27367E"/>
              </a:solidFill>
              <a:latin typeface="Arial Black" pitchFamily="34" charset="0"/>
            </a:rPr>
            <a:t> </a:t>
          </a: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inkomstenbelasting/</a:t>
          </a:r>
          <a:b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</a:b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loonbelasting</a:t>
          </a:r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559200</xdr:colOff>
      <xdr:row>1</xdr:row>
      <xdr:rowOff>38100</xdr:rowOff>
    </xdr:from>
    <xdr:to>
      <xdr:col>8</xdr:col>
      <xdr:colOff>566003</xdr:colOff>
      <xdr:row>5</xdr:row>
      <xdr:rowOff>118382</xdr:rowOff>
    </xdr:to>
    <xdr:cxnSp macro="">
      <xdr:nvCxnSpPr>
        <xdr:cNvPr id="9" name="Straight Connector 8"/>
        <xdr:cNvCxnSpPr/>
      </xdr:nvCxnSpPr>
      <xdr:spPr>
        <a:xfrm>
          <a:off x="4969275" y="200025"/>
          <a:ext cx="6803" cy="727982"/>
        </a:xfrm>
        <a:prstGeom prst="line">
          <a:avLst/>
        </a:prstGeom>
        <a:ln w="12700">
          <a:solidFill>
            <a:srgbClr val="27367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6"/>
  <sheetViews>
    <sheetView showGridLines="0" tabSelected="1" zoomScale="120" zoomScaleNormal="120" zoomScaleSheetLayoutView="140" workbookViewId="0">
      <selection activeCell="D16" sqref="D16"/>
    </sheetView>
  </sheetViews>
  <sheetFormatPr defaultColWidth="9.109375" defaultRowHeight="13.2" x14ac:dyDescent="0.25"/>
  <cols>
    <col min="1" max="1" width="4.6640625" style="4" customWidth="1"/>
    <col min="2" max="2" width="7.88671875" style="4" customWidth="1"/>
    <col min="3" max="3" width="15.33203125" style="4" customWidth="1"/>
    <col min="4" max="4" width="13.6640625" style="4" customWidth="1"/>
    <col min="5" max="5" width="0.5546875" style="4" customWidth="1"/>
    <col min="6" max="6" width="13.33203125" style="4" customWidth="1"/>
    <col min="7" max="7" width="11.6640625" style="4" customWidth="1"/>
    <col min="8" max="8" width="0.5546875" style="4" customWidth="1"/>
    <col min="9" max="9" width="13.33203125" style="4" customWidth="1"/>
    <col min="10" max="10" width="11.6640625" style="4" customWidth="1"/>
    <col min="11" max="11" width="0.5546875" style="4" customWidth="1"/>
    <col min="12" max="12" width="9.44140625" style="4" customWidth="1"/>
    <col min="13" max="14" width="10.33203125" style="4" customWidth="1"/>
    <col min="15" max="16384" width="9.109375" style="4"/>
  </cols>
  <sheetData>
    <row r="2" spans="2:11" x14ac:dyDescent="0.25">
      <c r="I2" s="94"/>
      <c r="J2" s="94"/>
    </row>
    <row r="3" spans="2:11" x14ac:dyDescent="0.25">
      <c r="I3" s="99"/>
      <c r="J3" s="100"/>
    </row>
    <row r="4" spans="2:11" x14ac:dyDescent="0.25">
      <c r="I4" s="101"/>
      <c r="J4" s="101"/>
    </row>
    <row r="5" spans="2:11" x14ac:dyDescent="0.25">
      <c r="I5" s="101"/>
      <c r="J5" s="101"/>
    </row>
    <row r="8" spans="2:11" ht="19.5" customHeight="1" x14ac:dyDescent="0.25">
      <c r="B8" s="5" t="s">
        <v>0</v>
      </c>
    </row>
    <row r="9" spans="2:11" ht="5.25" customHeight="1" x14ac:dyDescent="0.25">
      <c r="D9" s="1"/>
      <c r="E9" s="1"/>
      <c r="F9" s="3"/>
      <c r="G9" s="2"/>
      <c r="H9" s="2"/>
      <c r="I9" s="2"/>
      <c r="J9" s="2"/>
      <c r="K9" s="6"/>
    </row>
    <row r="10" spans="2:11" ht="18.75" customHeight="1" x14ac:dyDescent="0.25">
      <c r="D10" s="1"/>
      <c r="E10" s="1"/>
      <c r="F10" s="3"/>
      <c r="G10" s="2"/>
      <c r="H10" s="2"/>
      <c r="I10" s="2"/>
      <c r="J10" s="2"/>
      <c r="K10" s="6"/>
    </row>
    <row r="11" spans="2:11" s="62" customFormat="1" ht="12" x14ac:dyDescent="0.25">
      <c r="B11" s="58" t="s">
        <v>16</v>
      </c>
      <c r="C11" s="59"/>
      <c r="D11" s="60">
        <v>28861</v>
      </c>
      <c r="E11" s="59"/>
      <c r="F11" s="61"/>
      <c r="G11" s="59"/>
      <c r="H11" s="59"/>
      <c r="I11" s="59"/>
      <c r="J11" s="61"/>
      <c r="K11" s="61"/>
    </row>
    <row r="12" spans="2:11" s="62" customFormat="1" ht="12" x14ac:dyDescent="0.25">
      <c r="B12" s="58" t="s">
        <v>24</v>
      </c>
      <c r="C12" s="59"/>
      <c r="D12" s="59"/>
      <c r="E12" s="59"/>
      <c r="F12" s="61"/>
      <c r="G12" s="59"/>
      <c r="H12" s="59"/>
      <c r="I12" s="59"/>
      <c r="J12" s="59"/>
      <c r="K12" s="61"/>
    </row>
    <row r="13" spans="2:11" s="62" customFormat="1" ht="11.4" x14ac:dyDescent="0.25">
      <c r="B13" s="63" t="s">
        <v>9</v>
      </c>
      <c r="C13" s="59"/>
      <c r="D13" s="59"/>
      <c r="E13" s="59"/>
      <c r="F13" s="61"/>
      <c r="G13" s="59"/>
      <c r="H13" s="59"/>
      <c r="I13" s="59"/>
      <c r="J13" s="59"/>
      <c r="K13" s="61"/>
    </row>
    <row r="14" spans="2:11" s="14" customFormat="1" ht="21.75" customHeight="1" x14ac:dyDescent="0.25">
      <c r="B14" s="10"/>
      <c r="C14" s="11"/>
      <c r="D14" s="11"/>
      <c r="E14" s="11"/>
      <c r="F14" s="12"/>
      <c r="G14" s="11"/>
      <c r="H14" s="11"/>
      <c r="I14" s="11"/>
      <c r="J14" s="12"/>
      <c r="K14" s="13"/>
    </row>
    <row r="15" spans="2:11" s="14" customFormat="1" x14ac:dyDescent="0.25">
      <c r="B15" s="15"/>
      <c r="C15" s="16"/>
      <c r="D15" s="16"/>
      <c r="E15" s="16"/>
      <c r="F15" s="17"/>
      <c r="G15" s="16"/>
      <c r="H15" s="16"/>
      <c r="I15" s="16"/>
      <c r="J15" s="12"/>
      <c r="K15" s="13"/>
    </row>
    <row r="16" spans="2:11" s="14" customFormat="1" ht="15.9" customHeight="1" x14ac:dyDescent="0.25">
      <c r="B16" s="102" t="s">
        <v>10</v>
      </c>
      <c r="C16" s="103"/>
      <c r="D16" s="36">
        <v>0</v>
      </c>
      <c r="E16" s="18"/>
      <c r="F16" s="9" t="s">
        <v>12</v>
      </c>
      <c r="G16" s="19"/>
      <c r="H16" s="16"/>
      <c r="I16" s="16"/>
      <c r="J16" s="12"/>
      <c r="K16" s="13"/>
    </row>
    <row r="17" spans="2:14" s="14" customFormat="1" ht="15.9" customHeight="1" thickBot="1" x14ac:dyDescent="0.3">
      <c r="B17" s="102" t="s">
        <v>1</v>
      </c>
      <c r="C17" s="103"/>
      <c r="D17" s="93">
        <f>IF(D16&gt;=D11,D11,D16)</f>
        <v>0</v>
      </c>
      <c r="F17" s="20" t="s">
        <v>2</v>
      </c>
      <c r="G17" s="16"/>
      <c r="H17" s="16"/>
      <c r="I17" s="16"/>
      <c r="J17" s="12"/>
      <c r="K17" s="13"/>
    </row>
    <row r="18" spans="2:14" s="14" customFormat="1" ht="15.9" customHeight="1" x14ac:dyDescent="0.25">
      <c r="B18" s="102" t="s">
        <v>3</v>
      </c>
      <c r="C18" s="103"/>
      <c r="D18" s="72">
        <f>D16-D17</f>
        <v>0</v>
      </c>
      <c r="E18" s="8"/>
      <c r="F18" s="18"/>
      <c r="G18" s="16"/>
      <c r="H18" s="16"/>
      <c r="I18" s="16"/>
      <c r="J18" s="12"/>
      <c r="K18" s="13"/>
    </row>
    <row r="19" spans="2:14" s="14" customFormat="1" ht="15.9" customHeight="1" thickBot="1" x14ac:dyDescent="0.3">
      <c r="B19" s="102"/>
      <c r="C19" s="103"/>
      <c r="D19" s="37"/>
      <c r="E19" s="8"/>
      <c r="F19" s="18"/>
      <c r="G19" s="16"/>
      <c r="H19" s="16"/>
      <c r="I19" s="16"/>
      <c r="J19" s="12"/>
      <c r="K19" s="13"/>
    </row>
    <row r="20" spans="2:14" s="14" customFormat="1" ht="15.9" customHeight="1" thickBot="1" x14ac:dyDescent="0.3">
      <c r="B20" s="104" t="s">
        <v>17</v>
      </c>
      <c r="C20" s="103"/>
      <c r="D20" s="38">
        <f>IF(D18&lt;=0,0,FLOOR((VLOOKUP($D$18,$C$25:$G$28,5)*($D$18-LOOKUP($D$18,$C$25:$C$28))+VLOOKUP($D$18,$C$25:$G$28,4)),1))</f>
        <v>0</v>
      </c>
      <c r="E20" s="8"/>
      <c r="F20" s="18"/>
      <c r="G20" s="95"/>
      <c r="H20" s="95"/>
      <c r="I20" s="95"/>
      <c r="J20" s="12"/>
      <c r="K20" s="13"/>
    </row>
    <row r="21" spans="2:14" s="14" customFormat="1" ht="15.9" customHeight="1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22"/>
    </row>
    <row r="22" spans="2:14" s="14" customFormat="1" ht="15.9" customHeight="1" x14ac:dyDescent="0.25">
      <c r="B22" s="11"/>
      <c r="C22" s="23"/>
      <c r="D22" s="11"/>
      <c r="E22" s="11"/>
      <c r="F22" s="11"/>
      <c r="G22" s="11"/>
      <c r="H22" s="11"/>
      <c r="I22" s="11"/>
      <c r="J22" s="11"/>
    </row>
    <row r="23" spans="2:14" ht="15.9" customHeight="1" x14ac:dyDescent="0.25">
      <c r="B23" s="71" t="s">
        <v>11</v>
      </c>
      <c r="C23" s="96" t="s">
        <v>4</v>
      </c>
      <c r="D23" s="97"/>
      <c r="E23" s="25"/>
      <c r="F23" s="98" t="s">
        <v>15</v>
      </c>
      <c r="G23" s="98"/>
      <c r="H23" s="26"/>
      <c r="I23" s="1"/>
      <c r="J23" s="1"/>
      <c r="M23" s="7"/>
      <c r="N23" s="7"/>
    </row>
    <row r="24" spans="2:14" ht="15.9" customHeight="1" thickBot="1" x14ac:dyDescent="0.3">
      <c r="B24" s="89" t="s">
        <v>0</v>
      </c>
      <c r="C24" s="90" t="s">
        <v>5</v>
      </c>
      <c r="D24" s="74" t="s">
        <v>6</v>
      </c>
      <c r="E24" s="87"/>
      <c r="F24" s="75" t="s">
        <v>7</v>
      </c>
      <c r="G24" s="79" t="s">
        <v>8</v>
      </c>
      <c r="H24" s="87"/>
      <c r="M24" s="7"/>
      <c r="N24" s="7"/>
    </row>
    <row r="25" spans="2:14" ht="15.9" customHeight="1" x14ac:dyDescent="0.25">
      <c r="B25" s="82">
        <v>1</v>
      </c>
      <c r="C25" s="83">
        <v>0</v>
      </c>
      <c r="D25" s="91">
        <v>34930</v>
      </c>
      <c r="E25" s="88"/>
      <c r="F25" s="92">
        <v>0</v>
      </c>
      <c r="G25" s="30">
        <v>0.12</v>
      </c>
      <c r="H25" s="88"/>
      <c r="M25" s="7"/>
      <c r="N25" s="7"/>
    </row>
    <row r="26" spans="2:14" ht="15.9" customHeight="1" x14ac:dyDescent="0.25">
      <c r="B26" s="76">
        <v>2</v>
      </c>
      <c r="C26" s="84">
        <f>D25</f>
        <v>34930</v>
      </c>
      <c r="D26" s="32">
        <v>65904</v>
      </c>
      <c r="E26" s="33"/>
      <c r="F26" s="34">
        <v>4191.6000000000004</v>
      </c>
      <c r="G26" s="35">
        <v>0.23</v>
      </c>
      <c r="H26" s="33"/>
      <c r="M26" s="7"/>
      <c r="N26" s="7"/>
    </row>
    <row r="27" spans="2:14" ht="15.9" customHeight="1" x14ac:dyDescent="0.25">
      <c r="B27" s="76">
        <v>3</v>
      </c>
      <c r="C27" s="84">
        <f t="shared" ref="C27:C28" si="0">D26</f>
        <v>65904</v>
      </c>
      <c r="D27" s="32">
        <v>147454</v>
      </c>
      <c r="E27" s="33"/>
      <c r="F27" s="34">
        <v>11315.62</v>
      </c>
      <c r="G27" s="35">
        <v>0.42</v>
      </c>
      <c r="H27" s="33"/>
      <c r="M27" s="7"/>
      <c r="N27" s="7"/>
    </row>
    <row r="28" spans="2:14" ht="15.9" customHeight="1" x14ac:dyDescent="0.25">
      <c r="B28" s="85">
        <v>4</v>
      </c>
      <c r="C28" s="31">
        <f t="shared" si="0"/>
        <v>147454</v>
      </c>
      <c r="D28" s="32">
        <v>0</v>
      </c>
      <c r="E28" s="33"/>
      <c r="F28" s="34">
        <v>45566.62</v>
      </c>
      <c r="G28" s="35">
        <v>0.52</v>
      </c>
      <c r="H28" s="33"/>
      <c r="M28" s="7"/>
      <c r="N28" s="7"/>
    </row>
    <row r="29" spans="2:14" ht="15.9" customHeight="1" x14ac:dyDescent="0.25">
      <c r="B29" s="1"/>
      <c r="C29" s="1"/>
      <c r="D29" s="1"/>
      <c r="E29" s="1"/>
      <c r="F29" s="1"/>
      <c r="G29" s="1"/>
      <c r="H29" s="1"/>
    </row>
    <row r="30" spans="2:14" ht="15.9" customHeight="1" x14ac:dyDescent="0.25">
      <c r="B30" s="69" t="s">
        <v>23</v>
      </c>
      <c r="C30" s="1"/>
      <c r="D30" s="1"/>
      <c r="E30" s="1"/>
      <c r="F30" s="1"/>
      <c r="G30" s="1"/>
      <c r="H30" s="1"/>
      <c r="I30" s="1"/>
      <c r="J30" s="1"/>
    </row>
    <row r="31" spans="2:14" ht="15.9" customHeight="1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4" ht="15.9" customHeight="1" x14ac:dyDescent="0.25"/>
    <row r="33" ht="15.9" customHeight="1" x14ac:dyDescent="0.25"/>
    <row r="34" ht="15.9" customHeight="1" x14ac:dyDescent="0.25"/>
    <row r="35" ht="15.9" customHeight="1" x14ac:dyDescent="0.25"/>
    <row r="36" ht="15.9" customHeight="1" x14ac:dyDescent="0.25"/>
    <row r="37" ht="15.9" customHeight="1" x14ac:dyDescent="0.25"/>
    <row r="38" ht="15.9" customHeight="1" x14ac:dyDescent="0.25"/>
    <row r="39" ht="15.9" customHeight="1" x14ac:dyDescent="0.25"/>
    <row r="40" ht="15.9" customHeight="1" x14ac:dyDescent="0.25"/>
    <row r="41" ht="15.9" customHeight="1" x14ac:dyDescent="0.25"/>
    <row r="42" ht="15.9" customHeight="1" x14ac:dyDescent="0.25"/>
    <row r="43" ht="15.9" customHeight="1" x14ac:dyDescent="0.25"/>
    <row r="44" ht="15.9" customHeight="1" x14ac:dyDescent="0.25"/>
    <row r="45" ht="15.9" customHeight="1" x14ac:dyDescent="0.25"/>
    <row r="46" ht="15.9" customHeight="1" x14ac:dyDescent="0.25"/>
    <row r="47" ht="15.9" customHeight="1" x14ac:dyDescent="0.25"/>
    <row r="48" ht="15.9" customHeight="1" x14ac:dyDescent="0.25"/>
    <row r="49" ht="15.9" customHeight="1" x14ac:dyDescent="0.25"/>
    <row r="50" ht="15.9" customHeight="1" x14ac:dyDescent="0.25"/>
    <row r="51" ht="15.9" customHeight="1" x14ac:dyDescent="0.25"/>
    <row r="52" ht="15.9" customHeight="1" x14ac:dyDescent="0.25"/>
    <row r="53" ht="15.9" customHeight="1" x14ac:dyDescent="0.25"/>
    <row r="54" ht="15.9" customHeight="1" x14ac:dyDescent="0.25"/>
    <row r="55" ht="15.9" customHeight="1" x14ac:dyDescent="0.25"/>
    <row r="56" ht="15.9" customHeight="1" x14ac:dyDescent="0.25"/>
  </sheetData>
  <sheetProtection algorithmName="SHA-512" hashValue="kU3dt71uiJBWE101TZI0ZsGvR6Qqdi3HSHGqXcN/SOceBXUhfBQgWxkVb36NXRWN/9kI0QPO8VN7JROuKk6a/w==" saltValue="OG2R3C8UG0EKsBp9TweLCQ==" spinCount="100000" sheet="1" objects="1" scenarios="1" selectLockedCells="1"/>
  <mergeCells count="11">
    <mergeCell ref="I2:J2"/>
    <mergeCell ref="G20:I20"/>
    <mergeCell ref="C23:D23"/>
    <mergeCell ref="F23:G23"/>
    <mergeCell ref="I3:J3"/>
    <mergeCell ref="I4:J5"/>
    <mergeCell ref="B16:C16"/>
    <mergeCell ref="B17:C17"/>
    <mergeCell ref="B18:C18"/>
    <mergeCell ref="B20:C20"/>
    <mergeCell ref="B19:C19"/>
  </mergeCells>
  <phoneticPr fontId="2" type="noConversion"/>
  <dataValidations count="1">
    <dataValidation type="whole" allowBlank="1" showInputMessage="1" showErrorMessage="1" errorTitle="Onjuiste intoets" error="Alleen een heel bedrag invullen._x000a_Het bedrag mag niet negatief zijn._x000a_Het bedrag is niet meer dan _x000a_Afl. 99.999.999,00" sqref="D16">
      <formula1>0</formula1>
      <formula2>99999999</formula2>
    </dataValidation>
  </dataValidations>
  <pageMargins left="0.31496062992125984" right="0.39370078740157483" top="0.51181102362204722" bottom="0.51181102362204722" header="0.27559055118110237" footer="0.74803149606299213"/>
  <pageSetup paperSize="9" scale="82" orientation="portrait" r:id="rId1"/>
  <headerFooter alignWithMargins="0"/>
  <rowBreaks count="1" manualBreakCount="1">
    <brk id="5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7"/>
  <sheetViews>
    <sheetView showGridLines="0" zoomScale="120" zoomScaleNormal="120" zoomScaleSheetLayoutView="120" workbookViewId="0">
      <selection activeCell="G14" sqref="G14"/>
    </sheetView>
  </sheetViews>
  <sheetFormatPr defaultColWidth="9.109375" defaultRowHeight="13.2" x14ac:dyDescent="0.25"/>
  <cols>
    <col min="1" max="1" width="4.6640625" style="4" customWidth="1"/>
    <col min="2" max="2" width="7.88671875" style="4" customWidth="1"/>
    <col min="3" max="3" width="14.6640625" style="4" customWidth="1"/>
    <col min="4" max="4" width="13.6640625" style="4" customWidth="1"/>
    <col min="5" max="5" width="0.5546875" style="4" customWidth="1"/>
    <col min="6" max="6" width="13.33203125" style="4" customWidth="1"/>
    <col min="7" max="7" width="11.6640625" style="4" customWidth="1"/>
    <col min="8" max="8" width="0.5546875" style="4" customWidth="1"/>
    <col min="9" max="9" width="13.33203125" style="4" customWidth="1"/>
    <col min="10" max="10" width="11.6640625" style="4" customWidth="1"/>
    <col min="11" max="11" width="0.5546875" style="4" customWidth="1"/>
    <col min="12" max="12" width="9.44140625" style="4" customWidth="1"/>
    <col min="13" max="14" width="10.33203125" style="4" customWidth="1"/>
    <col min="15" max="16384" width="9.109375" style="4"/>
  </cols>
  <sheetData>
    <row r="2" spans="2:11" x14ac:dyDescent="0.25">
      <c r="I2" s="94"/>
      <c r="J2" s="94"/>
    </row>
    <row r="3" spans="2:11" x14ac:dyDescent="0.25">
      <c r="I3" s="99"/>
      <c r="J3" s="100"/>
    </row>
    <row r="4" spans="2:11" x14ac:dyDescent="0.25">
      <c r="I4" s="101"/>
      <c r="J4" s="101"/>
    </row>
    <row r="5" spans="2:11" x14ac:dyDescent="0.25">
      <c r="I5" s="101"/>
      <c r="J5" s="101"/>
    </row>
    <row r="8" spans="2:11" ht="19.5" customHeight="1" x14ac:dyDescent="0.25">
      <c r="B8" s="5" t="s">
        <v>0</v>
      </c>
    </row>
    <row r="9" spans="2:11" ht="5.25" customHeight="1" x14ac:dyDescent="0.25">
      <c r="D9" s="1"/>
      <c r="E9" s="1"/>
      <c r="F9" s="3"/>
      <c r="G9" s="2"/>
      <c r="H9" s="2"/>
      <c r="I9" s="2"/>
      <c r="J9" s="2"/>
      <c r="K9" s="6"/>
    </row>
    <row r="10" spans="2:11" s="62" customFormat="1" ht="12" x14ac:dyDescent="0.25">
      <c r="B10" s="58" t="s">
        <v>16</v>
      </c>
      <c r="C10" s="59"/>
      <c r="D10" s="64">
        <f>Autom.berekening!D11</f>
        <v>28861</v>
      </c>
      <c r="E10" s="59"/>
      <c r="F10" s="61"/>
      <c r="G10" s="59"/>
      <c r="H10" s="59"/>
      <c r="I10" s="59"/>
      <c r="J10" s="61"/>
      <c r="K10" s="61"/>
    </row>
    <row r="11" spans="2:11" s="14" customFormat="1" x14ac:dyDescent="0.25">
      <c r="B11" s="24" t="s">
        <v>0</v>
      </c>
      <c r="C11" s="11"/>
      <c r="D11" s="11"/>
      <c r="E11" s="11"/>
      <c r="F11" s="12"/>
      <c r="G11" s="11"/>
      <c r="H11" s="11"/>
      <c r="I11" s="11"/>
      <c r="J11" s="12"/>
      <c r="K11" s="13"/>
    </row>
    <row r="12" spans="2:11" s="14" customFormat="1" x14ac:dyDescent="0.25">
      <c r="B12" s="15"/>
      <c r="C12" s="16"/>
      <c r="D12" s="16"/>
      <c r="E12" s="16"/>
      <c r="F12" s="17"/>
      <c r="G12" s="16"/>
      <c r="H12" s="16"/>
      <c r="I12" s="16"/>
      <c r="J12" s="12"/>
      <c r="K12" s="13"/>
    </row>
    <row r="13" spans="2:11" s="14" customFormat="1" ht="15.9" customHeight="1" x14ac:dyDescent="0.25">
      <c r="B13" s="102" t="s">
        <v>10</v>
      </c>
      <c r="C13" s="103"/>
      <c r="D13" s="57">
        <f>Autom.berekening!D16</f>
        <v>0</v>
      </c>
      <c r="E13" s="18"/>
      <c r="F13" s="9" t="s">
        <v>0</v>
      </c>
      <c r="G13" s="19"/>
      <c r="H13" s="16"/>
      <c r="I13" s="16"/>
      <c r="J13" s="12"/>
      <c r="K13" s="13"/>
    </row>
    <row r="14" spans="2:11" s="14" customFormat="1" ht="15.9" customHeight="1" x14ac:dyDescent="0.25">
      <c r="B14" s="102" t="s">
        <v>1</v>
      </c>
      <c r="C14" s="103"/>
      <c r="D14" s="73">
        <f>IF(D13&gt;=D10,D10,D13)</f>
        <v>0</v>
      </c>
      <c r="F14" s="20" t="s">
        <v>2</v>
      </c>
      <c r="G14" s="16"/>
      <c r="H14" s="16"/>
      <c r="I14" s="16"/>
      <c r="J14" s="12"/>
      <c r="K14" s="13"/>
    </row>
    <row r="15" spans="2:11" s="14" customFormat="1" ht="15.9" customHeight="1" x14ac:dyDescent="0.25">
      <c r="B15" s="102" t="s">
        <v>3</v>
      </c>
      <c r="C15" s="103"/>
      <c r="D15" s="72">
        <f>D13-D14</f>
        <v>0</v>
      </c>
      <c r="E15" s="8"/>
      <c r="F15" s="18"/>
      <c r="G15" s="16"/>
      <c r="H15" s="16"/>
      <c r="I15" s="16"/>
      <c r="J15" s="12"/>
      <c r="K15" s="13"/>
    </row>
    <row r="16" spans="2:11" s="14" customFormat="1" ht="15.9" customHeight="1" thickBot="1" x14ac:dyDescent="0.3">
      <c r="B16" s="102"/>
      <c r="C16" s="102"/>
      <c r="D16" s="37"/>
      <c r="E16" s="8"/>
      <c r="F16" s="18"/>
      <c r="G16" s="16"/>
      <c r="H16" s="16"/>
      <c r="I16" s="16"/>
      <c r="J16" s="12"/>
      <c r="K16" s="13"/>
    </row>
    <row r="17" spans="2:14" s="14" customFormat="1" ht="15.9" customHeight="1" thickBot="1" x14ac:dyDescent="0.25">
      <c r="B17" s="65" t="s">
        <v>17</v>
      </c>
      <c r="C17" s="41"/>
      <c r="D17" s="38">
        <f>IF(D15&lt;=0,0,FLOOR((VLOOKUP($D$15,$C$31:$J$34,5)*($D$15-LOOKUP($D$15,$C$31:$C$34))+VLOOKUP($D$15,$C$31:$J$34,4)),1))</f>
        <v>0</v>
      </c>
      <c r="E17" s="8"/>
      <c r="G17" s="21"/>
      <c r="H17" s="21"/>
      <c r="I17" s="12" t="s">
        <v>0</v>
      </c>
      <c r="J17" s="12"/>
      <c r="K17" s="13"/>
    </row>
    <row r="18" spans="2:14" s="14" customFormat="1" ht="15.9" customHeight="1" x14ac:dyDescent="0.25">
      <c r="B18" s="39"/>
      <c r="C18" s="40"/>
      <c r="D18" s="42"/>
      <c r="E18" s="8"/>
      <c r="F18" s="43"/>
      <c r="G18" s="21"/>
      <c r="H18" s="21"/>
      <c r="I18" s="21"/>
      <c r="J18" s="12"/>
      <c r="K18" s="13"/>
    </row>
    <row r="19" spans="2:14" ht="11.1" customHeight="1" x14ac:dyDescent="0.25">
      <c r="B19" s="70" t="s">
        <v>22</v>
      </c>
      <c r="C19" s="41"/>
      <c r="D19" s="41"/>
      <c r="E19" s="41"/>
      <c r="F19" s="44"/>
      <c r="G19" s="45"/>
      <c r="H19" s="41"/>
      <c r="I19" s="41"/>
      <c r="J19" s="41"/>
      <c r="K19" s="46"/>
      <c r="L19" s="46"/>
      <c r="M19" s="46"/>
      <c r="N19" s="46"/>
    </row>
    <row r="20" spans="2:14" ht="11.1" customHeight="1" x14ac:dyDescent="0.25">
      <c r="C20" s="41"/>
      <c r="D20" s="41"/>
      <c r="E20" s="41"/>
      <c r="F20" s="66" t="s">
        <v>21</v>
      </c>
      <c r="G20" s="45"/>
      <c r="H20" s="41"/>
      <c r="I20" s="47"/>
      <c r="J20" s="41"/>
      <c r="K20" s="46"/>
      <c r="L20" s="46"/>
      <c r="M20" s="46"/>
      <c r="N20" s="46"/>
    </row>
    <row r="21" spans="2:14" ht="11.1" customHeight="1" x14ac:dyDescent="0.25">
      <c r="D21" s="41"/>
      <c r="F21" s="66"/>
      <c r="G21" s="43"/>
      <c r="H21" s="41"/>
      <c r="I21" s="48"/>
      <c r="K21" s="46"/>
      <c r="L21" s="46"/>
      <c r="M21" s="46"/>
      <c r="N21" s="46"/>
    </row>
    <row r="22" spans="2:14" ht="15.9" customHeight="1" x14ac:dyDescent="0.25">
      <c r="B22" s="41" t="s">
        <v>3</v>
      </c>
      <c r="C22" s="41"/>
      <c r="D22" s="49">
        <f>$D$15</f>
        <v>0</v>
      </c>
      <c r="E22" s="41"/>
      <c r="H22" s="41"/>
      <c r="I22" s="41"/>
      <c r="J22" s="41"/>
      <c r="K22" s="46"/>
      <c r="L22" s="46"/>
      <c r="M22" s="46"/>
      <c r="N22" s="46"/>
    </row>
    <row r="23" spans="2:14" ht="15.9" customHeight="1" x14ac:dyDescent="0.35">
      <c r="B23" s="41" t="s">
        <v>13</v>
      </c>
      <c r="C23" s="41"/>
      <c r="D23" s="50">
        <f>LOOKUP($D$15,$C$31:$C$34)</f>
        <v>0</v>
      </c>
      <c r="E23" s="41"/>
      <c r="F23" s="51">
        <f>VLOOKUP($D$15,$C$31:$G$34,4)</f>
        <v>0</v>
      </c>
      <c r="G23" s="67" t="s">
        <v>19</v>
      </c>
      <c r="I23" s="68">
        <f>LOOKUP(D23,C31:C34,B31:B34)</f>
        <v>1</v>
      </c>
      <c r="K23" s="46"/>
      <c r="L23" s="46"/>
      <c r="M23" s="46"/>
      <c r="N23" s="46"/>
    </row>
    <row r="24" spans="2:14" ht="15.9" customHeight="1" x14ac:dyDescent="0.35">
      <c r="B24" s="41" t="s">
        <v>14</v>
      </c>
      <c r="C24" s="41"/>
      <c r="D24" s="52">
        <f>D22-D23</f>
        <v>0</v>
      </c>
      <c r="E24" s="41"/>
      <c r="F24" s="50">
        <f>D24*G24</f>
        <v>0</v>
      </c>
      <c r="G24" s="53">
        <f>VLOOKUP($D$15,$C$31:$G$34,5)</f>
        <v>0.12</v>
      </c>
      <c r="H24" s="41"/>
      <c r="I24" s="50"/>
      <c r="J24" s="53"/>
      <c r="K24" s="46"/>
      <c r="L24" s="46"/>
      <c r="M24" s="46"/>
      <c r="N24" s="46"/>
    </row>
    <row r="25" spans="2:14" ht="15.9" customHeight="1" x14ac:dyDescent="0.25">
      <c r="B25" s="65" t="s">
        <v>18</v>
      </c>
      <c r="C25" s="41"/>
      <c r="D25" s="41"/>
      <c r="E25" s="41"/>
      <c r="F25" s="49">
        <f>SUM(F23:F24)</f>
        <v>0</v>
      </c>
      <c r="G25" s="54" t="s">
        <v>0</v>
      </c>
      <c r="H25" s="41"/>
      <c r="I25" s="49"/>
      <c r="J25" s="54"/>
      <c r="K25" s="46"/>
      <c r="L25" s="46"/>
      <c r="M25" s="46"/>
      <c r="N25" s="46"/>
    </row>
    <row r="26" spans="2:14" ht="15.9" customHeight="1" x14ac:dyDescent="0.25">
      <c r="B26" s="65"/>
      <c r="C26" s="41"/>
      <c r="D26" s="41"/>
      <c r="E26" s="41"/>
      <c r="F26" s="55">
        <f>FLOOR(F25,1)</f>
        <v>0</v>
      </c>
      <c r="G26" s="69" t="s">
        <v>20</v>
      </c>
      <c r="H26" s="41"/>
      <c r="I26" s="49"/>
      <c r="J26" s="54"/>
      <c r="K26" s="46"/>
      <c r="L26" s="46"/>
      <c r="M26" s="46"/>
      <c r="N26" s="46"/>
    </row>
    <row r="27" spans="2:14" ht="15.9" customHeight="1" x14ac:dyDescent="0.25">
      <c r="B27" s="41"/>
      <c r="C27" s="41"/>
      <c r="D27" s="41"/>
      <c r="E27" s="41"/>
      <c r="F27" s="49"/>
      <c r="G27" s="54"/>
      <c r="H27" s="41"/>
      <c r="I27" s="55"/>
      <c r="J27" s="56"/>
      <c r="K27" s="46"/>
      <c r="L27" s="46"/>
      <c r="M27" s="46"/>
      <c r="N27" s="46"/>
    </row>
    <row r="28" spans="2:14" s="14" customFormat="1" ht="15.9" customHeight="1" x14ac:dyDescent="0.25">
      <c r="B28" s="11"/>
      <c r="C28" s="23"/>
      <c r="D28" s="11"/>
      <c r="E28" s="11"/>
      <c r="F28" s="11"/>
      <c r="G28" s="11"/>
      <c r="H28" s="11"/>
      <c r="I28" s="11"/>
      <c r="J28" s="11"/>
    </row>
    <row r="29" spans="2:14" ht="15.9" customHeight="1" x14ac:dyDescent="0.25">
      <c r="B29" s="71" t="s">
        <v>11</v>
      </c>
      <c r="C29" s="96" t="s">
        <v>4</v>
      </c>
      <c r="D29" s="97"/>
      <c r="E29" s="25"/>
      <c r="F29" s="98" t="s">
        <v>15</v>
      </c>
      <c r="G29" s="98"/>
      <c r="H29" s="26"/>
      <c r="L29" s="7"/>
      <c r="M29" s="7"/>
      <c r="N29" s="7"/>
    </row>
    <row r="30" spans="2:14" ht="15.9" customHeight="1" thickBot="1" x14ac:dyDescent="0.3">
      <c r="B30" s="81" t="s">
        <v>0</v>
      </c>
      <c r="C30" s="80" t="s">
        <v>5</v>
      </c>
      <c r="D30" s="77" t="s">
        <v>6</v>
      </c>
      <c r="E30" s="86"/>
      <c r="F30" s="78" t="s">
        <v>7</v>
      </c>
      <c r="G30" s="79" t="s">
        <v>8</v>
      </c>
      <c r="H30" s="87"/>
      <c r="L30" s="7"/>
      <c r="M30" s="7"/>
      <c r="N30" s="7"/>
    </row>
    <row r="31" spans="2:14" ht="15.9" customHeight="1" x14ac:dyDescent="0.25">
      <c r="B31" s="82">
        <v>1</v>
      </c>
      <c r="C31" s="83">
        <v>0</v>
      </c>
      <c r="D31" s="27">
        <f>Autom.berekening!D25</f>
        <v>34930</v>
      </c>
      <c r="E31" s="28"/>
      <c r="F31" s="29">
        <v>0</v>
      </c>
      <c r="G31" s="30">
        <f>Autom.berekening!G25</f>
        <v>0.12</v>
      </c>
      <c r="H31" s="88"/>
      <c r="J31"/>
      <c r="L31" s="7"/>
      <c r="M31" s="7"/>
      <c r="N31" s="7"/>
    </row>
    <row r="32" spans="2:14" ht="15.9" customHeight="1" x14ac:dyDescent="0.25">
      <c r="B32" s="76">
        <v>2</v>
      </c>
      <c r="C32" s="84">
        <f>D31</f>
        <v>34930</v>
      </c>
      <c r="D32" s="32">
        <f>Autom.berekening!D26</f>
        <v>65904</v>
      </c>
      <c r="E32" s="33"/>
      <c r="F32" s="34">
        <f>Autom.berekening!F26</f>
        <v>4191.6000000000004</v>
      </c>
      <c r="G32" s="35">
        <f>Autom.berekening!G26</f>
        <v>0.23</v>
      </c>
      <c r="H32" s="33"/>
      <c r="L32" s="7"/>
      <c r="M32" s="7"/>
      <c r="N32" s="7"/>
    </row>
    <row r="33" spans="2:14" ht="15.9" customHeight="1" x14ac:dyDescent="0.25">
      <c r="B33" s="85">
        <v>3</v>
      </c>
      <c r="C33" s="31">
        <f t="shared" ref="C33:C34" si="0">D32</f>
        <v>65904</v>
      </c>
      <c r="D33" s="32">
        <f>Autom.berekening!D27</f>
        <v>147454</v>
      </c>
      <c r="E33" s="33"/>
      <c r="F33" s="34">
        <f>Autom.berekening!F27</f>
        <v>11315.62</v>
      </c>
      <c r="G33" s="35">
        <f>Autom.berekening!G27</f>
        <v>0.42</v>
      </c>
      <c r="H33" s="33"/>
      <c r="L33" s="7"/>
      <c r="M33" s="7"/>
      <c r="N33" s="7"/>
    </row>
    <row r="34" spans="2:14" ht="15.9" customHeight="1" x14ac:dyDescent="0.25">
      <c r="B34" s="76">
        <v>4</v>
      </c>
      <c r="C34" s="84">
        <f t="shared" si="0"/>
        <v>147454</v>
      </c>
      <c r="D34" s="32">
        <v>0</v>
      </c>
      <c r="E34" s="33"/>
      <c r="F34" s="34">
        <f>Autom.berekening!F28</f>
        <v>45566.62</v>
      </c>
      <c r="G34" s="35">
        <f>Autom.berekening!G28</f>
        <v>0.52</v>
      </c>
      <c r="H34" s="33"/>
      <c r="L34" s="7"/>
      <c r="M34" s="7"/>
      <c r="N34" s="7"/>
    </row>
    <row r="36" spans="2:14" ht="15.9" customHeight="1" x14ac:dyDescent="0.25">
      <c r="B36" s="69" t="s">
        <v>23</v>
      </c>
      <c r="C36" s="41"/>
      <c r="D36" s="41"/>
      <c r="E36" s="41"/>
      <c r="F36" s="41"/>
      <c r="G36" s="41"/>
      <c r="H36" s="41"/>
      <c r="L36" s="46"/>
      <c r="M36" s="46"/>
      <c r="N36" s="46"/>
    </row>
    <row r="37" spans="2:14" ht="15.9" customHeight="1" x14ac:dyDescent="0.25">
      <c r="D37" s="41" t="s">
        <v>0</v>
      </c>
      <c r="E37" s="41"/>
      <c r="F37" s="41"/>
      <c r="G37" s="41"/>
      <c r="H37" s="41"/>
      <c r="I37" s="41"/>
      <c r="J37" s="41"/>
      <c r="K37" s="46"/>
      <c r="L37" s="46"/>
      <c r="M37" s="46"/>
      <c r="N37" s="46"/>
    </row>
    <row r="38" spans="2:14" ht="15.9" customHeight="1" x14ac:dyDescent="0.25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2:14" ht="15.9" customHeight="1" x14ac:dyDescent="0.25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2:14" ht="15.9" customHeight="1" x14ac:dyDescent="0.25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2:14" ht="15.9" customHeight="1" x14ac:dyDescent="0.25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2:14" ht="15.9" customHeight="1" x14ac:dyDescent="0.25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2:14" ht="15.9" customHeight="1" x14ac:dyDescent="0.25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</row>
    <row r="44" spans="2:14" ht="15.9" customHeight="1" x14ac:dyDescent="0.25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2:14" ht="15.9" customHeight="1" x14ac:dyDescent="0.25"/>
    <row r="46" spans="2:14" ht="15.9" customHeight="1" x14ac:dyDescent="0.25"/>
    <row r="47" spans="2:14" ht="15.9" customHeight="1" x14ac:dyDescent="0.25"/>
  </sheetData>
  <sheetProtection algorithmName="SHA-512" hashValue="guqe4Cn9dT1JYTLLY02aqRCtoWhPv4qqMdaPK7Z8pWHL6yXiONK+LAnJmjhRgrApTPDiIw/Nte4puhm9PifQ5Q==" saltValue="LysCw0rZNilwwsfYs2xZAQ==" spinCount="100000" sheet="1" objects="1" scenarios="1" selectLockedCells="1"/>
  <mergeCells count="9">
    <mergeCell ref="I2:J2"/>
    <mergeCell ref="I3:J3"/>
    <mergeCell ref="I4:J5"/>
    <mergeCell ref="B13:C13"/>
    <mergeCell ref="C29:D29"/>
    <mergeCell ref="F29:G29"/>
    <mergeCell ref="B14:C14"/>
    <mergeCell ref="B15:C15"/>
    <mergeCell ref="B16:C16"/>
  </mergeCells>
  <phoneticPr fontId="2" type="noConversion"/>
  <conditionalFormatting sqref="G31:G34">
    <cfRule type="cellIs" dxfId="5" priority="1" stopIfTrue="1" operator="equal">
      <formula>$G$24</formula>
    </cfRule>
  </conditionalFormatting>
  <conditionalFormatting sqref="F31:F34">
    <cfRule type="cellIs" dxfId="4" priority="2" stopIfTrue="1" operator="equal">
      <formula>$F$23</formula>
    </cfRule>
  </conditionalFormatting>
  <conditionalFormatting sqref="C31:C34">
    <cfRule type="cellIs" dxfId="3" priority="6" stopIfTrue="1" operator="equal">
      <formula>$D$23</formula>
    </cfRule>
  </conditionalFormatting>
  <conditionalFormatting sqref="D31:D34">
    <cfRule type="cellIs" dxfId="2" priority="7" stopIfTrue="1" operator="equal">
      <formula>$D$23+(D31-C31)</formula>
    </cfRule>
  </conditionalFormatting>
  <conditionalFormatting sqref="I31:I34">
    <cfRule type="cellIs" dxfId="1" priority="8" stopIfTrue="1" operator="equal">
      <formula>#REF!</formula>
    </cfRule>
  </conditionalFormatting>
  <conditionalFormatting sqref="B31:B34">
    <cfRule type="cellIs" dxfId="0" priority="10" stopIfTrue="1" operator="equal">
      <formula>$I$23</formula>
    </cfRule>
  </conditionalFormatting>
  <dataValidations disablePrompts="1" count="1">
    <dataValidation type="whole" allowBlank="1" showInputMessage="1" showErrorMessage="1" errorTitle="Onjuiste intoets" error="Alleen een heel bedrag invullen._x000a_Het bedrag mag niet negatief zijn._x000a_Het bedrag is niet meer dan _x000a_Afl. 99.999.999,00" sqref="D13">
      <formula1>0</formula1>
      <formula2>99999999</formula2>
    </dataValidation>
  </dataValidations>
  <pageMargins left="0.31496062992125984" right="0.39370078740157483" top="0.51181102362204722" bottom="0.51181102362204722" header="0.27559055118110237" footer="0.74803149606299213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Autom.berekening</vt:lpstr>
      <vt:lpstr>Uitwerking</vt:lpstr>
      <vt:lpstr>Autom.berekening!Print_Area</vt:lpstr>
      <vt:lpstr>Uitwerking!Print_Area</vt:lpstr>
    </vt:vector>
  </TitlesOfParts>
  <Company>Land Aruba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mromano</dc:creator>
  <cp:lastModifiedBy>Meverly Romano-Kelly</cp:lastModifiedBy>
  <cp:lastPrinted>2018-01-03T14:23:04Z</cp:lastPrinted>
  <dcterms:created xsi:type="dcterms:W3CDTF">2011-01-10T14:20:46Z</dcterms:created>
  <dcterms:modified xsi:type="dcterms:W3CDTF">2022-01-17T18:53:47Z</dcterms:modified>
</cp:coreProperties>
</file>