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everwijk.sharepoint.com/sites/Financieeladvies/Gedeelde documenten/470_Ingenieursbureau/0.63 Parkeerbelasting/"/>
    </mc:Choice>
  </mc:AlternateContent>
  <xr:revisionPtr revIDLastSave="47" documentId="8_{3A3B1741-9E39-4D11-9B2A-74856BF515CC}" xr6:coauthVersionLast="47" xr6:coauthVersionMax="47" xr10:uidLastSave="{011F5BD2-BC77-4526-8CC9-BB2708FA7030}"/>
  <bookViews>
    <workbookView xWindow="-110" yWindow="-110" windowWidth="51420" windowHeight="21220" activeTab="1" xr2:uid="{FDF3F609-901C-446C-81F7-8B234A1C4A5F}"/>
  </bookViews>
  <sheets>
    <sheet name="Begroting 2026" sheetId="3" r:id="rId1"/>
    <sheet name="Tabel Artikel 1 " sheetId="1" r:id="rId2"/>
    <sheet name="Blad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B20" i="3"/>
  <c r="B9" i="1" l="1"/>
  <c r="B8" i="1"/>
  <c r="B16" i="3"/>
  <c r="B17" i="3" s="1"/>
  <c r="B22" i="3" s="1"/>
  <c r="B26" i="3" s="1"/>
  <c r="B7" i="3"/>
  <c r="B9" i="3" s="1"/>
  <c r="B24" i="3" s="1"/>
  <c r="B10" i="1" l="1"/>
  <c r="B11" i="1" s="1"/>
</calcChain>
</file>

<file path=xl/sharedStrings.xml><?xml version="1.0" encoding="utf-8"?>
<sst xmlns="http://schemas.openxmlformats.org/spreadsheetml/2006/main" count="31" uniqueCount="31">
  <si>
    <t>Uitgangspunt</t>
  </si>
  <si>
    <t>Aantal aanslagen per maand (bruto)</t>
  </si>
  <si>
    <t>Op basis van realisatie 2025</t>
  </si>
  <si>
    <t>Percentage vermindering</t>
  </si>
  <si>
    <t>Op basis van historie</t>
  </si>
  <si>
    <t>Netto per maand</t>
  </si>
  <si>
    <t>Netto aantal aanslagen op jaarbasis</t>
  </si>
  <si>
    <t>Kosten 2026</t>
  </si>
  <si>
    <t>Kosten fiscalisten</t>
  </si>
  <si>
    <t xml:space="preserve">Salarisalasten </t>
  </si>
  <si>
    <t>Coördinator + administratief mdw</t>
  </si>
  <si>
    <t>Totaal personele lasten</t>
  </si>
  <si>
    <t>Overhead (50%  over personele lasten)</t>
  </si>
  <si>
    <t>Cocensus</t>
  </si>
  <si>
    <t>Op basis van gegevens Cocensus</t>
  </si>
  <si>
    <t>Totaal lasten</t>
  </si>
  <si>
    <t>Aantal aanslagen netto</t>
  </si>
  <si>
    <t>Kosten per naheffingsaanslag</t>
  </si>
  <si>
    <t>= totale lasten gedeeld door het aantal aanslagen netto</t>
  </si>
  <si>
    <t xml:space="preserve">Maximaal toegestaan tarief 2026 </t>
  </si>
  <si>
    <t>Bepaling begrote kosten nahffingsaanslag</t>
  </si>
  <si>
    <t>Kosten per jaar</t>
  </si>
  <si>
    <t>Bedrag</t>
  </si>
  <si>
    <t>Informatieverwerkingskosten</t>
  </si>
  <si>
    <t>Inzet handhavers (inhuur)</t>
  </si>
  <si>
    <t>Personele lasten:</t>
  </si>
  <si>
    <t>Personeelskosten coördinatie en administratie</t>
  </si>
  <si>
    <t>Totaal</t>
  </si>
  <si>
    <t>Overheadkosten (50% van personele lasten)</t>
  </si>
  <si>
    <t>Applicatie City control</t>
  </si>
  <si>
    <t>Lasten 2025 + index 2,2%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</si>
</sst>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&quot;€&quot;\ #,##0"/>
    <numFmt numFmtId="168" formatCode="_ &quot;€&quot;\ * #,##0_ ;_ &quot;€&quot;\ * \-#,##0_ ;_ &quot;€&quot;\ * &quot;-&quot;??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0" fontId="2" fillId="0" borderId="0" xfId="0" applyFont="1"/>
    <xf numFmtId="9" fontId="0" fillId="0" borderId="0" xfId="0" applyNumberFormat="1"/>
    <xf numFmtId="164" fontId="2" fillId="0" borderId="0" xfId="1" applyNumberFormat="1" applyFont="1"/>
    <xf numFmtId="165" fontId="0" fillId="0" borderId="0" xfId="0" applyNumberFormat="1"/>
    <xf numFmtId="0" fontId="0" fillId="0" borderId="0" xfId="0" applyAlignment="1">
      <alignment horizontal="right"/>
    </xf>
    <xf numFmtId="165" fontId="0" fillId="0" borderId="1" xfId="0" applyNumberFormat="1" applyBorder="1"/>
    <xf numFmtId="0" fontId="2" fillId="0" borderId="1" xfId="0" applyFont="1" applyBorder="1"/>
    <xf numFmtId="165" fontId="2" fillId="0" borderId="1" xfId="0" applyNumberFormat="1" applyFont="1" applyBorder="1"/>
    <xf numFmtId="165" fontId="2" fillId="0" borderId="0" xfId="0" applyNumberFormat="1" applyFont="1"/>
    <xf numFmtId="164" fontId="0" fillId="0" borderId="0" xfId="0" applyNumberFormat="1"/>
    <xf numFmtId="44" fontId="0" fillId="0" borderId="0" xfId="0" applyNumberFormat="1"/>
    <xf numFmtId="0" fontId="0" fillId="0" borderId="0" xfId="0" quotePrefix="1"/>
    <xf numFmtId="8" fontId="0" fillId="0" borderId="0" xfId="0" applyNumberFormat="1"/>
    <xf numFmtId="0" fontId="2" fillId="0" borderId="2" xfId="0" applyFont="1" applyBorder="1"/>
    <xf numFmtId="0" fontId="0" fillId="0" borderId="2" xfId="0" applyBorder="1"/>
    <xf numFmtId="0" fontId="0" fillId="0" borderId="2" xfId="0" applyBorder="1" applyAlignment="1">
      <alignment horizontal="right"/>
    </xf>
    <xf numFmtId="168" fontId="0" fillId="0" borderId="2" xfId="0" applyNumberFormat="1" applyBorder="1"/>
    <xf numFmtId="0" fontId="2" fillId="0" borderId="2" xfId="0" applyFont="1" applyBorder="1" applyAlignment="1">
      <alignment horizontal="right"/>
    </xf>
    <xf numFmtId="168" fontId="2" fillId="0" borderId="2" xfId="0" applyNumberFormat="1" applyFont="1" applyBorder="1"/>
    <xf numFmtId="0" fontId="3" fillId="0" borderId="0" xfId="2"/>
  </cellXfs>
  <cellStyles count="3">
    <cellStyle name="Komma" xfId="1" builtinId="3"/>
    <cellStyle name="Standaard" xfId="0" builtinId="0"/>
    <cellStyle name="Standaard 2" xfId="2" xr:uid="{9FC049F9-7F2C-4AC9-B2EA-4DB2411D76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196850</xdr:colOff>
      <xdr:row>31</xdr:row>
      <xdr:rowOff>38100</xdr:rowOff>
    </xdr:from>
    <xdr:to>
      <xdr:col>10</xdr:col>
      <xdr:colOff>225040</xdr:colOff>
      <xdr:row>47</xdr:row>
      <xdr:rowOff>142279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7C6FB11-5493-4E08-AEAA-CF9B6461B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850" y="6108700"/>
          <a:ext cx="7933940" cy="3050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93640-88E4-46F8-8758-B7901EEE75DD}">
  <dimension ref="A3:C28"/>
  <sheetViews>
    <sheetView workbookViewId="0">
      <selection activeCell="B28" sqref="B28"/>
    </sheetView>
  </sheetViews>
  <sheetFormatPr defaultRowHeight="14.5" x14ac:dyDescent="0.35"/>
  <cols>
    <col min="1" max="1" width="32.1796875" bestFit="1" customWidth="1"/>
    <col min="2" max="2" width="11.1796875" bestFit="1" customWidth="1"/>
  </cols>
  <sheetData>
    <row r="3" spans="1:3" x14ac:dyDescent="0.35">
      <c r="A3" s="1" t="s">
        <v>0</v>
      </c>
    </row>
    <row r="5" spans="1:3" x14ac:dyDescent="0.35">
      <c r="A5" t="s">
        <v>1</v>
      </c>
      <c r="B5">
        <v>500</v>
      </c>
      <c r="C5" t="s">
        <v>2</v>
      </c>
    </row>
    <row r="6" spans="1:3" x14ac:dyDescent="0.35">
      <c r="A6" t="s">
        <v>3</v>
      </c>
      <c r="B6" s="2">
        <v>0.08</v>
      </c>
      <c r="C6" t="s">
        <v>4</v>
      </c>
    </row>
    <row r="7" spans="1:3" x14ac:dyDescent="0.35">
      <c r="A7" t="s">
        <v>5</v>
      </c>
      <c r="B7">
        <f>B5-(B6*B5)</f>
        <v>460</v>
      </c>
    </row>
    <row r="9" spans="1:3" x14ac:dyDescent="0.35">
      <c r="A9" s="1" t="s">
        <v>6</v>
      </c>
      <c r="B9" s="3">
        <f>B7*12</f>
        <v>5520</v>
      </c>
    </row>
    <row r="12" spans="1:3" x14ac:dyDescent="0.35">
      <c r="A12" s="1" t="s">
        <v>7</v>
      </c>
    </row>
    <row r="14" spans="1:3" x14ac:dyDescent="0.35">
      <c r="A14" t="s">
        <v>8</v>
      </c>
      <c r="B14" s="4">
        <v>261632</v>
      </c>
    </row>
    <row r="15" spans="1:3" x14ac:dyDescent="0.35">
      <c r="A15" t="s">
        <v>9</v>
      </c>
      <c r="B15" s="4">
        <v>40160</v>
      </c>
      <c r="C15" t="s">
        <v>10</v>
      </c>
    </row>
    <row r="16" spans="1:3" x14ac:dyDescent="0.35">
      <c r="A16" s="5" t="s">
        <v>11</v>
      </c>
      <c r="B16" s="6">
        <f>SUM(B14:B15)</f>
        <v>301792</v>
      </c>
    </row>
    <row r="17" spans="1:3" x14ac:dyDescent="0.35">
      <c r="A17" t="s">
        <v>12</v>
      </c>
      <c r="B17" s="4">
        <f>0.5*B16</f>
        <v>150896</v>
      </c>
    </row>
    <row r="19" spans="1:3" ht="14.15" customHeight="1" x14ac:dyDescent="0.35">
      <c r="A19" t="s">
        <v>13</v>
      </c>
      <c r="B19" s="4">
        <v>80000</v>
      </c>
      <c r="C19" t="s">
        <v>14</v>
      </c>
    </row>
    <row r="20" spans="1:3" x14ac:dyDescent="0.35">
      <c r="A20" s="20" t="s">
        <v>29</v>
      </c>
      <c r="B20" s="4">
        <f>14526*1.022</f>
        <v>14845.572</v>
      </c>
      <c r="C20" t="s">
        <v>30</v>
      </c>
    </row>
    <row r="22" spans="1:3" x14ac:dyDescent="0.35">
      <c r="A22" s="7" t="s">
        <v>15</v>
      </c>
      <c r="B22" s="8">
        <f>B16+B17+B19+B20</f>
        <v>547533.57200000004</v>
      </c>
    </row>
    <row r="23" spans="1:3" x14ac:dyDescent="0.35">
      <c r="A23" s="1"/>
      <c r="B23" s="9"/>
    </row>
    <row r="24" spans="1:3" x14ac:dyDescent="0.35">
      <c r="A24" t="s">
        <v>16</v>
      </c>
      <c r="B24" s="10">
        <f>B9</f>
        <v>5520</v>
      </c>
    </row>
    <row r="26" spans="1:3" x14ac:dyDescent="0.35">
      <c r="A26" t="s">
        <v>17</v>
      </c>
      <c r="B26" s="11">
        <f>B22/B24</f>
        <v>99.190864492753633</v>
      </c>
      <c r="C26" s="12" t="s">
        <v>18</v>
      </c>
    </row>
    <row r="28" spans="1:3" x14ac:dyDescent="0.35">
      <c r="A28" t="s">
        <v>19</v>
      </c>
      <c r="B28" s="13">
        <v>82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68C78-1A9A-4325-BED8-A6C4D5AA3129}">
  <dimension ref="A1:B11"/>
  <sheetViews>
    <sheetView tabSelected="1" workbookViewId="0"/>
  </sheetViews>
  <sheetFormatPr defaultRowHeight="14.5" x14ac:dyDescent="0.35"/>
  <cols>
    <col min="1" max="1" width="43.54296875" customWidth="1"/>
    <col min="2" max="2" width="14.54296875" customWidth="1"/>
  </cols>
  <sheetData>
    <row r="1" spans="1:2" x14ac:dyDescent="0.35">
      <c r="A1" s="1" t="s">
        <v>20</v>
      </c>
    </row>
    <row r="5" spans="1:2" x14ac:dyDescent="0.35">
      <c r="A5" s="14" t="s">
        <v>21</v>
      </c>
      <c r="B5" s="18" t="s">
        <v>22</v>
      </c>
    </row>
    <row r="6" spans="1:2" x14ac:dyDescent="0.35">
      <c r="A6" s="15" t="s">
        <v>23</v>
      </c>
      <c r="B6" s="17">
        <f>'Begroting 2026'!B19+'Begroting 2026'!B20</f>
        <v>94845.572</v>
      </c>
    </row>
    <row r="7" spans="1:2" x14ac:dyDescent="0.35">
      <c r="A7" s="15" t="s">
        <v>25</v>
      </c>
      <c r="B7" s="15"/>
    </row>
    <row r="8" spans="1:2" x14ac:dyDescent="0.35">
      <c r="A8" s="16" t="s">
        <v>24</v>
      </c>
      <c r="B8" s="17">
        <f>'Begroting 2026'!B14</f>
        <v>261632</v>
      </c>
    </row>
    <row r="9" spans="1:2" x14ac:dyDescent="0.35">
      <c r="A9" s="16" t="s">
        <v>26</v>
      </c>
      <c r="B9" s="17">
        <f>'Begroting 2026'!B15</f>
        <v>40160</v>
      </c>
    </row>
    <row r="10" spans="1:2" x14ac:dyDescent="0.35">
      <c r="A10" s="15" t="s">
        <v>28</v>
      </c>
      <c r="B10" s="17">
        <f>'Begroting 2026'!B17</f>
        <v>150896</v>
      </c>
    </row>
    <row r="11" spans="1:2" x14ac:dyDescent="0.35">
      <c r="A11" s="18" t="s">
        <v>27</v>
      </c>
      <c r="B11" s="19">
        <f>SUM(B6:B10)</f>
        <v>547533.57199999993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F2494-5024-4C8C-968C-FD57D254BFE3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BFD1F4F7F277419C272AB4F17AF34F" ma:contentTypeVersion="11" ma:contentTypeDescription="Een nieuw document maken." ma:contentTypeScope="" ma:versionID="2bed09e67d056637b5533b9a15d73745">
  <xsd:schema xmlns:xsd="http://www.w3.org/2001/XMLSchema" xmlns:xs="http://www.w3.org/2001/XMLSchema" xmlns:p="http://schemas.microsoft.com/office/2006/metadata/properties" xmlns:ns2="309270db-5f1d-4612-badf-2ce1c46017e1" xmlns:ns3="69d8d0a9-c59a-4f67-811a-aa8bf93dcd65" targetNamespace="http://schemas.microsoft.com/office/2006/metadata/properties" ma:root="true" ma:fieldsID="ac18cd1c685788795e8fa8b05d116b8a" ns2:_="" ns3:_="">
    <xsd:import namespace="309270db-5f1d-4612-badf-2ce1c46017e1"/>
    <xsd:import namespace="69d8d0a9-c59a-4f67-811a-aa8bf93dcd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270db-5f1d-4612-badf-2ce1c46017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0490a4a9-963d-44aa-81ad-4b0e22551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8d0a9-c59a-4f67-811a-aa8bf93dcd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8826d45-b4ba-4996-9b9d-13a550187aa5}" ma:internalName="TaxCatchAll" ma:showField="CatchAllData" ma:web="69d8d0a9-c59a-4f67-811a-aa8bf93dcd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d8d0a9-c59a-4f67-811a-aa8bf93dcd65" xsi:nil="true"/>
    <lcf76f155ced4ddcb4097134ff3c332f xmlns="309270db-5f1d-4612-badf-2ce1c46017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D6F304-D3D1-4343-81F2-C773D33DB2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270db-5f1d-4612-badf-2ce1c46017e1"/>
    <ds:schemaRef ds:uri="69d8d0a9-c59a-4f67-811a-aa8bf93dcd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324E09-F369-4647-A70F-E7C7E05F50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6D437-E363-47FB-8F9A-749D34FA5157}">
  <ds:schemaRefs>
    <ds:schemaRef ds:uri="http://purl.org/dc/elements/1.1/"/>
    <ds:schemaRef ds:uri="http://schemas.microsoft.com/office/2006/metadata/properties"/>
    <ds:schemaRef ds:uri="69d8d0a9-c59a-4f67-811a-aa8bf93dcd6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09270db-5f1d-4612-badf-2ce1c46017e1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Begroting 2026</vt:lpstr>
      <vt:lpstr>Tabel Artikel 1 </vt:lpstr>
      <vt:lpstr>Blad2</vt:lpstr>
    </vt:vector>
  </TitlesOfParts>
  <Company>Gemeente Beverwijk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Est, Ingrid van</dc:creator>
  <cp:lastModifiedBy>Est, Ingrid van</cp:lastModifiedBy>
  <dcterms:created xsi:type="dcterms:W3CDTF">2025-09-02T12:01:09Z</dcterms:created>
  <dcterms:modified xsi:type="dcterms:W3CDTF">2025-09-02T12:22:53Z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0x010100B0BFD1F4F7F277419C272AB4F17AF34F</vt:lpwstr>
  </property>
  <property fmtid="{D5CDD505-2E9C-101B-9397-08002B2CF9AE}" pid="3" name="MediaServiceImageTags">
    <vt:lpwstr/>
  </property>
</Properties>
</file>