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oo-verzoek Bundeling\Geanonimiseerd\"/>
    </mc:Choice>
  </mc:AlternateContent>
  <xr:revisionPtr revIDLastSave="0" documentId="8_{65CBD0E0-402E-4409-AECE-2147D9F7749B}" xr6:coauthVersionLast="47" xr6:coauthVersionMax="47" xr10:uidLastSave="{00000000-0000-0000-0000-000000000000}"/>
  <bookViews>
    <workbookView xWindow="-120" yWindow="-120" windowWidth="29040" windowHeight="15840" xr2:uid="{649D07D2-DACC-4925-8A0A-26F96EAC17C5}"/>
  </bookViews>
  <sheets>
    <sheet name="verloop normbedragen" sheetId="1" r:id="rId1"/>
  </sheets>
  <definedNames>
    <definedName name="_xlnm.Print_Area" localSheetId="0">'verloop normbedragen'!$A:$O</definedName>
    <definedName name="_xlnm.Print_Titles" localSheetId="0">'verloop normbedragen'!$A:$A,'verloop normbedragen'!$1:$5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" l="1"/>
  <c r="J42" i="1"/>
  <c r="V45" i="1"/>
  <c r="V67" i="1" l="1"/>
  <c r="T126" i="1" l="1"/>
  <c r="V229" i="1"/>
  <c r="V228" i="1"/>
  <c r="V226" i="1"/>
  <c r="V225" i="1"/>
  <c r="V224" i="1"/>
  <c r="V222" i="1"/>
  <c r="V221" i="1"/>
  <c r="V220" i="1"/>
  <c r="V219" i="1"/>
  <c r="V218" i="1"/>
  <c r="V216" i="1"/>
  <c r="V215" i="1"/>
  <c r="V214" i="1"/>
  <c r="U229" i="1"/>
  <c r="U228" i="1"/>
  <c r="U226" i="1"/>
  <c r="U225" i="1"/>
  <c r="U224" i="1"/>
  <c r="U222" i="1"/>
  <c r="U221" i="1"/>
  <c r="U220" i="1"/>
  <c r="U219" i="1"/>
  <c r="U218" i="1"/>
  <c r="U216" i="1"/>
  <c r="U215" i="1"/>
  <c r="U214" i="1"/>
  <c r="V199" i="1"/>
  <c r="U199" i="1"/>
  <c r="V189" i="1"/>
  <c r="U189" i="1"/>
  <c r="V186" i="1"/>
  <c r="V185" i="1"/>
  <c r="V184" i="1"/>
  <c r="V183" i="1"/>
  <c r="V182" i="1"/>
  <c r="V181" i="1"/>
  <c r="V179" i="1"/>
  <c r="V178" i="1"/>
  <c r="V176" i="1"/>
  <c r="V175" i="1"/>
  <c r="V174" i="1"/>
  <c r="V172" i="1"/>
  <c r="V171" i="1"/>
  <c r="V170" i="1"/>
  <c r="V168" i="1"/>
  <c r="V167" i="1"/>
  <c r="V166" i="1"/>
  <c r="U186" i="1"/>
  <c r="U185" i="1"/>
  <c r="U184" i="1"/>
  <c r="U183" i="1"/>
  <c r="U182" i="1"/>
  <c r="U181" i="1"/>
  <c r="U179" i="1"/>
  <c r="U178" i="1"/>
  <c r="U176" i="1"/>
  <c r="U175" i="1"/>
  <c r="U174" i="1"/>
  <c r="U172" i="1"/>
  <c r="U171" i="1"/>
  <c r="U170" i="1"/>
  <c r="U168" i="1"/>
  <c r="U167" i="1"/>
  <c r="U166" i="1"/>
  <c r="V161" i="1"/>
  <c r="V160" i="1"/>
  <c r="U161" i="1"/>
  <c r="U160" i="1"/>
  <c r="V158" i="1"/>
  <c r="V157" i="1"/>
  <c r="V156" i="1"/>
  <c r="U158" i="1"/>
  <c r="U157" i="1"/>
  <c r="U156" i="1"/>
  <c r="V154" i="1"/>
  <c r="U154" i="1"/>
  <c r="V152" i="1"/>
  <c r="U152" i="1"/>
  <c r="V146" i="1"/>
  <c r="V136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V129" i="1"/>
  <c r="V128" i="1"/>
  <c r="U129" i="1"/>
  <c r="U128" i="1"/>
  <c r="V125" i="1"/>
  <c r="U126" i="1"/>
  <c r="V126" i="1" s="1"/>
  <c r="U125" i="1"/>
  <c r="V122" i="1"/>
  <c r="V121" i="1"/>
  <c r="V120" i="1"/>
  <c r="U122" i="1"/>
  <c r="U121" i="1"/>
  <c r="U120" i="1"/>
  <c r="V118" i="1"/>
  <c r="V117" i="1"/>
  <c r="V116" i="1"/>
  <c r="U118" i="1"/>
  <c r="U117" i="1"/>
  <c r="U116" i="1"/>
  <c r="V113" i="1"/>
  <c r="V112" i="1"/>
  <c r="U113" i="1"/>
  <c r="U112" i="1"/>
  <c r="V110" i="1"/>
  <c r="V109" i="1"/>
  <c r="V108" i="1"/>
  <c r="U110" i="1"/>
  <c r="U109" i="1"/>
  <c r="U108" i="1"/>
  <c r="V106" i="1"/>
  <c r="V105" i="1"/>
  <c r="V104" i="1"/>
  <c r="U106" i="1"/>
  <c r="U105" i="1"/>
  <c r="U104" i="1"/>
  <c r="V100" i="1"/>
  <c r="V99" i="1"/>
  <c r="V98" i="1"/>
  <c r="V97" i="1"/>
  <c r="V96" i="1"/>
  <c r="V95" i="1"/>
  <c r="U100" i="1"/>
  <c r="U99" i="1"/>
  <c r="U98" i="1"/>
  <c r="U97" i="1"/>
  <c r="U96" i="1"/>
  <c r="U95" i="1"/>
  <c r="V93" i="1"/>
  <c r="V92" i="1"/>
  <c r="V91" i="1"/>
  <c r="V90" i="1"/>
  <c r="V89" i="1"/>
  <c r="U93" i="1"/>
  <c r="U92" i="1"/>
  <c r="U91" i="1"/>
  <c r="U90" i="1"/>
  <c r="U89" i="1"/>
  <c r="V87" i="1"/>
  <c r="V86" i="1"/>
  <c r="V85" i="1"/>
  <c r="U87" i="1"/>
  <c r="U86" i="1"/>
  <c r="U85" i="1"/>
  <c r="V82" i="1"/>
  <c r="V81" i="1"/>
  <c r="V80" i="1"/>
  <c r="V79" i="1"/>
  <c r="U82" i="1"/>
  <c r="U81" i="1"/>
  <c r="U80" i="1"/>
  <c r="U79" i="1"/>
  <c r="V77" i="1"/>
  <c r="V76" i="1"/>
  <c r="V75" i="1"/>
  <c r="U77" i="1"/>
  <c r="U76" i="1"/>
  <c r="U75" i="1"/>
  <c r="V72" i="1"/>
  <c r="V71" i="1"/>
  <c r="V70" i="1"/>
  <c r="U72" i="1"/>
  <c r="U71" i="1"/>
  <c r="U70" i="1"/>
  <c r="V68" i="1"/>
  <c r="V66" i="1"/>
  <c r="U68" i="1"/>
  <c r="U67" i="1"/>
  <c r="U66" i="1"/>
  <c r="V62" i="1"/>
  <c r="U62" i="1"/>
  <c r="V60" i="1"/>
  <c r="V59" i="1"/>
  <c r="U60" i="1"/>
  <c r="U59" i="1"/>
  <c r="U57" i="1"/>
  <c r="J54" i="1"/>
  <c r="J53" i="1"/>
  <c r="J51" i="1"/>
  <c r="J50" i="1"/>
  <c r="J49" i="1"/>
  <c r="J48" i="1"/>
  <c r="J47" i="1"/>
  <c r="J46" i="1"/>
  <c r="J45" i="1"/>
  <c r="J44" i="1"/>
  <c r="J43" i="1"/>
  <c r="J41" i="1"/>
  <c r="J40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J37" i="1"/>
  <c r="H37" i="1"/>
  <c r="V54" i="1"/>
  <c r="V53" i="1"/>
  <c r="V52" i="1"/>
  <c r="V51" i="1"/>
  <c r="V50" i="1"/>
  <c r="V49" i="1"/>
  <c r="V48" i="1"/>
  <c r="V47" i="1"/>
  <c r="V46" i="1"/>
  <c r="V44" i="1"/>
  <c r="V43" i="1"/>
  <c r="V42" i="1"/>
  <c r="V41" i="1"/>
  <c r="V40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V37" i="1"/>
  <c r="U37" i="1"/>
  <c r="V18" i="1"/>
  <c r="V17" i="1"/>
  <c r="V16" i="1"/>
  <c r="V15" i="1"/>
  <c r="V13" i="1"/>
  <c r="V12" i="1"/>
  <c r="V11" i="1"/>
  <c r="V9" i="1"/>
  <c r="V8" i="1"/>
  <c r="U18" i="1"/>
  <c r="U17" i="1"/>
  <c r="U16" i="1"/>
  <c r="U15" i="1"/>
  <c r="U13" i="1"/>
  <c r="U12" i="1"/>
  <c r="U11" i="1"/>
  <c r="U9" i="1"/>
  <c r="U8" i="1"/>
  <c r="J35" i="1" l="1"/>
  <c r="H35" i="1" s="1"/>
  <c r="M2" i="1" l="1"/>
  <c r="L2" i="1"/>
  <c r="K2" i="1"/>
  <c r="J2" i="1"/>
  <c r="I2" i="1"/>
  <c r="H2" i="1"/>
  <c r="G2" i="1"/>
  <c r="F2" i="1"/>
  <c r="E2" i="1"/>
  <c r="D2" i="1"/>
  <c r="C2" i="1"/>
  <c r="Q54" i="1" l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7" i="1"/>
  <c r="R4" i="1" l="1"/>
  <c r="R48" i="1" l="1"/>
  <c r="S48" i="1" s="1"/>
  <c r="T48" i="1" s="1"/>
  <c r="R42" i="1"/>
  <c r="S42" i="1" s="1"/>
  <c r="T42" i="1" s="1"/>
  <c r="R50" i="1"/>
  <c r="S50" i="1" s="1"/>
  <c r="T50" i="1" s="1"/>
  <c r="R43" i="1"/>
  <c r="S43" i="1" s="1"/>
  <c r="T43" i="1" s="1"/>
  <c r="R41" i="1"/>
  <c r="S41" i="1" s="1"/>
  <c r="T41" i="1" s="1"/>
  <c r="R45" i="1"/>
  <c r="S45" i="1" s="1"/>
  <c r="T45" i="1" s="1"/>
  <c r="R40" i="1"/>
  <c r="S40" i="1" s="1"/>
  <c r="T40" i="1" s="1"/>
  <c r="R46" i="1"/>
  <c r="S46" i="1" s="1"/>
  <c r="T46" i="1" s="1"/>
  <c r="R53" i="1"/>
  <c r="S53" i="1" s="1"/>
  <c r="T53" i="1" s="1"/>
  <c r="R49" i="1"/>
  <c r="S49" i="1" s="1"/>
  <c r="T49" i="1" s="1"/>
  <c r="R51" i="1"/>
  <c r="S51" i="1" s="1"/>
  <c r="T51" i="1" s="1"/>
  <c r="R44" i="1"/>
  <c r="S44" i="1" s="1"/>
  <c r="T44" i="1" s="1"/>
  <c r="R37" i="1"/>
  <c r="S37" i="1" s="1"/>
  <c r="T37" i="1" s="1"/>
  <c r="R54" i="1"/>
  <c r="S54" i="1" s="1"/>
  <c r="T54" i="1" s="1"/>
  <c r="R52" i="1"/>
  <c r="S52" i="1" s="1"/>
  <c r="T52" i="1" s="1"/>
  <c r="R47" i="1"/>
  <c r="S47" i="1" s="1"/>
  <c r="T47" i="1" s="1"/>
  <c r="C152" i="1"/>
  <c r="D152" i="1" s="1"/>
  <c r="E152" i="1" s="1"/>
  <c r="F152" i="1" s="1"/>
  <c r="G152" i="1" s="1"/>
  <c r="H152" i="1" s="1"/>
  <c r="I152" i="1" s="1"/>
  <c r="J152" i="1" s="1"/>
  <c r="K152" i="1" s="1"/>
  <c r="L152" i="1" s="1"/>
  <c r="M152" i="1" s="1"/>
  <c r="D255" i="1" l="1"/>
  <c r="E255" i="1" s="1"/>
  <c r="F255" i="1" s="1"/>
  <c r="G255" i="1" s="1"/>
  <c r="H255" i="1" s="1"/>
  <c r="I255" i="1" s="1"/>
  <c r="D254" i="1"/>
  <c r="E254" i="1" s="1"/>
  <c r="F254" i="1" s="1"/>
  <c r="G254" i="1" s="1"/>
  <c r="H254" i="1" s="1"/>
  <c r="I254" i="1" s="1"/>
  <c r="J254" i="1" s="1"/>
  <c r="K254" i="1" s="1"/>
  <c r="L254" i="1" s="1"/>
  <c r="M254" i="1" s="1"/>
  <c r="N254" i="1" s="1"/>
  <c r="O254" i="1" s="1"/>
  <c r="P254" i="1" s="1"/>
  <c r="Q254" i="1" s="1"/>
  <c r="R254" i="1" s="1"/>
  <c r="D251" i="1"/>
  <c r="E251" i="1" s="1"/>
  <c r="F251" i="1" s="1"/>
  <c r="G251" i="1" s="1"/>
  <c r="H251" i="1" s="1"/>
  <c r="I251" i="1" s="1"/>
  <c r="J251" i="1" s="1"/>
  <c r="K251" i="1" s="1"/>
  <c r="L251" i="1" s="1"/>
  <c r="M251" i="1" s="1"/>
  <c r="N251" i="1" s="1"/>
  <c r="O251" i="1" s="1"/>
  <c r="P251" i="1" s="1"/>
  <c r="Q251" i="1" s="1"/>
  <c r="R251" i="1" s="1"/>
  <c r="D250" i="1"/>
  <c r="E250" i="1" s="1"/>
  <c r="F250" i="1" s="1"/>
  <c r="G250" i="1" s="1"/>
  <c r="H250" i="1" s="1"/>
  <c r="I250" i="1" s="1"/>
  <c r="J250" i="1" s="1"/>
  <c r="K250" i="1" s="1"/>
  <c r="L250" i="1" s="1"/>
  <c r="M250" i="1" s="1"/>
  <c r="N250" i="1" s="1"/>
  <c r="O250" i="1" s="1"/>
  <c r="P250" i="1" s="1"/>
  <c r="Q250" i="1" s="1"/>
  <c r="R250" i="1" s="1"/>
  <c r="D248" i="1"/>
  <c r="E248" i="1" s="1"/>
  <c r="F248" i="1" s="1"/>
  <c r="G248" i="1" s="1"/>
  <c r="H248" i="1" s="1"/>
  <c r="I248" i="1" s="1"/>
  <c r="J248" i="1" s="1"/>
  <c r="K248" i="1" s="1"/>
  <c r="L248" i="1" s="1"/>
  <c r="M248" i="1" s="1"/>
  <c r="N248" i="1" s="1"/>
  <c r="O248" i="1" s="1"/>
  <c r="P248" i="1" s="1"/>
  <c r="Q248" i="1" s="1"/>
  <c r="R248" i="1" s="1"/>
  <c r="D247" i="1"/>
  <c r="E247" i="1" s="1"/>
  <c r="F247" i="1" s="1"/>
  <c r="G247" i="1" s="1"/>
  <c r="H247" i="1" s="1"/>
  <c r="I247" i="1" s="1"/>
  <c r="J247" i="1" s="1"/>
  <c r="K247" i="1" s="1"/>
  <c r="L247" i="1" s="1"/>
  <c r="M247" i="1" s="1"/>
  <c r="N247" i="1" s="1"/>
  <c r="O247" i="1" s="1"/>
  <c r="P247" i="1" s="1"/>
  <c r="Q247" i="1" s="1"/>
  <c r="R247" i="1" s="1"/>
  <c r="D245" i="1"/>
  <c r="E245" i="1" s="1"/>
  <c r="F245" i="1" s="1"/>
  <c r="G245" i="1" s="1"/>
  <c r="H245" i="1" s="1"/>
  <c r="I245" i="1" s="1"/>
  <c r="J245" i="1" s="1"/>
  <c r="K245" i="1" s="1"/>
  <c r="L245" i="1" s="1"/>
  <c r="M245" i="1" s="1"/>
  <c r="N245" i="1" s="1"/>
  <c r="O245" i="1" s="1"/>
  <c r="P245" i="1" s="1"/>
  <c r="Q245" i="1" s="1"/>
  <c r="R245" i="1" s="1"/>
  <c r="D244" i="1"/>
  <c r="E244" i="1" s="1"/>
  <c r="F244" i="1" s="1"/>
  <c r="G244" i="1" s="1"/>
  <c r="H244" i="1" s="1"/>
  <c r="I244" i="1" s="1"/>
  <c r="J244" i="1" s="1"/>
  <c r="K244" i="1" s="1"/>
  <c r="L244" i="1" s="1"/>
  <c r="M244" i="1" s="1"/>
  <c r="N244" i="1" s="1"/>
  <c r="O244" i="1" s="1"/>
  <c r="P244" i="1" s="1"/>
  <c r="Q244" i="1" s="1"/>
  <c r="R244" i="1" s="1"/>
  <c r="D242" i="1"/>
  <c r="E242" i="1" s="1"/>
  <c r="F242" i="1" s="1"/>
  <c r="G242" i="1" s="1"/>
  <c r="H242" i="1" s="1"/>
  <c r="I242" i="1" s="1"/>
  <c r="J242" i="1" s="1"/>
  <c r="K242" i="1" s="1"/>
  <c r="L242" i="1" s="1"/>
  <c r="M242" i="1" s="1"/>
  <c r="N242" i="1" s="1"/>
  <c r="O242" i="1" s="1"/>
  <c r="P242" i="1" s="1"/>
  <c r="Q242" i="1" s="1"/>
  <c r="R242" i="1" s="1"/>
  <c r="D241" i="1"/>
  <c r="E241" i="1" s="1"/>
  <c r="F241" i="1" s="1"/>
  <c r="G241" i="1" s="1"/>
  <c r="H241" i="1" s="1"/>
  <c r="I241" i="1" s="1"/>
  <c r="J241" i="1" s="1"/>
  <c r="K241" i="1" s="1"/>
  <c r="L241" i="1" s="1"/>
  <c r="M241" i="1" s="1"/>
  <c r="N241" i="1" s="1"/>
  <c r="O241" i="1" s="1"/>
  <c r="P241" i="1" s="1"/>
  <c r="Q241" i="1" s="1"/>
  <c r="R241" i="1" s="1"/>
  <c r="D239" i="1"/>
  <c r="E239" i="1" s="1"/>
  <c r="F239" i="1" s="1"/>
  <c r="G239" i="1" s="1"/>
  <c r="H239" i="1" s="1"/>
  <c r="I239" i="1" s="1"/>
  <c r="J239" i="1" s="1"/>
  <c r="K239" i="1" s="1"/>
  <c r="L239" i="1" s="1"/>
  <c r="M239" i="1" s="1"/>
  <c r="N239" i="1" s="1"/>
  <c r="O239" i="1" s="1"/>
  <c r="P239" i="1" s="1"/>
  <c r="Q239" i="1" s="1"/>
  <c r="R239" i="1" s="1"/>
  <c r="D238" i="1"/>
  <c r="E238" i="1" s="1"/>
  <c r="F238" i="1" s="1"/>
  <c r="G238" i="1" s="1"/>
  <c r="H238" i="1" s="1"/>
  <c r="I238" i="1" s="1"/>
  <c r="J238" i="1" s="1"/>
  <c r="K238" i="1" s="1"/>
  <c r="L238" i="1" s="1"/>
  <c r="M238" i="1" s="1"/>
  <c r="N238" i="1" s="1"/>
  <c r="O238" i="1" s="1"/>
  <c r="P238" i="1" s="1"/>
  <c r="Q238" i="1" s="1"/>
  <c r="R238" i="1" s="1"/>
  <c r="D235" i="1"/>
  <c r="E235" i="1" s="1"/>
  <c r="F235" i="1" s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Q235" i="1" s="1"/>
  <c r="R235" i="1" s="1"/>
  <c r="D236" i="1"/>
  <c r="E236" i="1" s="1"/>
  <c r="F236" i="1" s="1"/>
  <c r="G236" i="1" s="1"/>
  <c r="H236" i="1" s="1"/>
  <c r="I236" i="1" s="1"/>
  <c r="J236" i="1" s="1"/>
  <c r="K236" i="1" s="1"/>
  <c r="L236" i="1" s="1"/>
  <c r="M236" i="1" s="1"/>
  <c r="N236" i="1" s="1"/>
  <c r="O236" i="1" s="1"/>
  <c r="P236" i="1" s="1"/>
  <c r="Q236" i="1" s="1"/>
  <c r="R236" i="1" s="1"/>
  <c r="I176" i="1"/>
  <c r="J176" i="1" s="1"/>
  <c r="K176" i="1" s="1"/>
  <c r="L176" i="1" s="1"/>
  <c r="M176" i="1" s="1"/>
  <c r="N176" i="1" s="1"/>
  <c r="O176" i="1" s="1"/>
  <c r="P176" i="1" s="1"/>
  <c r="Q176" i="1" s="1"/>
  <c r="R176" i="1" s="1"/>
  <c r="S176" i="1" s="1"/>
  <c r="T176" i="1" s="1"/>
  <c r="I175" i="1"/>
  <c r="J175" i="1" s="1"/>
  <c r="K175" i="1" s="1"/>
  <c r="L175" i="1" s="1"/>
  <c r="M175" i="1" s="1"/>
  <c r="N175" i="1" s="1"/>
  <c r="O175" i="1" s="1"/>
  <c r="P175" i="1" s="1"/>
  <c r="Q175" i="1" s="1"/>
  <c r="R175" i="1" s="1"/>
  <c r="S175" i="1" s="1"/>
  <c r="T175" i="1" s="1"/>
  <c r="I174" i="1"/>
  <c r="J174" i="1" s="1"/>
  <c r="K174" i="1" s="1"/>
  <c r="L174" i="1" s="1"/>
  <c r="M174" i="1" s="1"/>
  <c r="N174" i="1" s="1"/>
  <c r="O174" i="1" s="1"/>
  <c r="P174" i="1" s="1"/>
  <c r="Q174" i="1" s="1"/>
  <c r="R174" i="1" s="1"/>
  <c r="S174" i="1" s="1"/>
  <c r="T174" i="1" s="1"/>
  <c r="E28" i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C28" i="1"/>
  <c r="B28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C24" i="1"/>
  <c r="B24" i="1" s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C16" i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B229" i="1"/>
  <c r="B222" i="1"/>
  <c r="B221" i="1"/>
  <c r="B220" i="1"/>
  <c r="B219" i="1"/>
  <c r="B218" i="1"/>
  <c r="B216" i="1"/>
  <c r="B215" i="1"/>
  <c r="B214" i="1"/>
  <c r="C163" i="1"/>
  <c r="B163" i="1" s="1"/>
  <c r="C162" i="1"/>
  <c r="B162" i="1" s="1"/>
  <c r="C161" i="1"/>
  <c r="B161" i="1" s="1"/>
  <c r="C160" i="1"/>
  <c r="B160" i="1" s="1"/>
  <c r="C158" i="1"/>
  <c r="B158" i="1" s="1"/>
  <c r="C157" i="1"/>
  <c r="B157" i="1" s="1"/>
  <c r="C156" i="1"/>
  <c r="B156" i="1" s="1"/>
  <c r="C154" i="1"/>
  <c r="B154" i="1" s="1"/>
  <c r="C113" i="1"/>
  <c r="B113" i="1" s="1"/>
  <c r="C112" i="1"/>
  <c r="B112" i="1" s="1"/>
  <c r="C82" i="1"/>
  <c r="B82" i="1" s="1"/>
  <c r="C81" i="1"/>
  <c r="B81" i="1" s="1"/>
  <c r="C80" i="1"/>
  <c r="B80" i="1" s="1"/>
  <c r="C79" i="1"/>
  <c r="B79" i="1" s="1"/>
  <c r="C77" i="1"/>
  <c r="B77" i="1" s="1"/>
  <c r="C76" i="1"/>
  <c r="B76" i="1" s="1"/>
  <c r="C75" i="1"/>
  <c r="B75" i="1" s="1"/>
  <c r="C72" i="1"/>
  <c r="B72" i="1" s="1"/>
  <c r="C71" i="1"/>
  <c r="B71" i="1" s="1"/>
  <c r="C70" i="1"/>
  <c r="B70" i="1" s="1"/>
  <c r="C68" i="1"/>
  <c r="B68" i="1" s="1"/>
  <c r="C67" i="1"/>
  <c r="B67" i="1" s="1"/>
  <c r="C66" i="1"/>
  <c r="B66" i="1" s="1"/>
  <c r="C62" i="1"/>
  <c r="B62" i="1" s="1"/>
  <c r="C60" i="1"/>
  <c r="B60" i="1" s="1"/>
  <c r="C59" i="1"/>
  <c r="B59" i="1" s="1"/>
  <c r="C57" i="1"/>
  <c r="B57" i="1" s="1"/>
  <c r="C31" i="1"/>
  <c r="B31" i="1" s="1"/>
  <c r="C30" i="1"/>
  <c r="B30" i="1" s="1"/>
  <c r="C27" i="1"/>
  <c r="B27" i="1" s="1"/>
  <c r="C26" i="1"/>
  <c r="B26" i="1" s="1"/>
  <c r="C23" i="1"/>
  <c r="B23" i="1" s="1"/>
  <c r="C22" i="1"/>
  <c r="B22" i="1" s="1"/>
  <c r="E30" i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C12" i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C85" i="1"/>
  <c r="D85" i="1" s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C86" i="1"/>
  <c r="D86" i="1" s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C87" i="1"/>
  <c r="D87" i="1" s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C89" i="1"/>
  <c r="D89" i="1" s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T89" i="1" s="1"/>
  <c r="C90" i="1"/>
  <c r="D90" i="1" s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C91" i="1"/>
  <c r="D91" i="1" s="1"/>
  <c r="E91" i="1" s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T91" i="1" s="1"/>
  <c r="C92" i="1"/>
  <c r="D92" i="1" s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T92" i="1" s="1"/>
  <c r="C93" i="1"/>
  <c r="D93" i="1" s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C104" i="1"/>
  <c r="D104" i="1" s="1"/>
  <c r="E104" i="1" s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C105" i="1"/>
  <c r="D105" i="1" s="1"/>
  <c r="E105" i="1" s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C106" i="1"/>
  <c r="D106" i="1" s="1"/>
  <c r="E106" i="1" s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C116" i="1"/>
  <c r="D116" i="1" s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R116" i="1" s="1"/>
  <c r="S116" i="1" s="1"/>
  <c r="T116" i="1" s="1"/>
  <c r="C117" i="1"/>
  <c r="D117" i="1" s="1"/>
  <c r="E117" i="1" s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S117" i="1" s="1"/>
  <c r="T117" i="1" s="1"/>
  <c r="C118" i="1"/>
  <c r="D118" i="1" s="1"/>
  <c r="E118" i="1" s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R118" i="1" s="1"/>
  <c r="S118" i="1" s="1"/>
  <c r="T118" i="1" s="1"/>
  <c r="C125" i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T125" i="1" s="1"/>
  <c r="C126" i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C128" i="1"/>
  <c r="D128" i="1" s="1"/>
  <c r="E128" i="1" s="1"/>
  <c r="F128" i="1" s="1"/>
  <c r="G128" i="1" s="1"/>
  <c r="H128" i="1" s="1"/>
  <c r="I128" i="1" s="1"/>
  <c r="J128" i="1" s="1"/>
  <c r="K128" i="1" s="1"/>
  <c r="L128" i="1" s="1"/>
  <c r="M128" i="1" s="1"/>
  <c r="N128" i="1" s="1"/>
  <c r="O128" i="1" s="1"/>
  <c r="P128" i="1" s="1"/>
  <c r="Q128" i="1" s="1"/>
  <c r="R128" i="1" s="1"/>
  <c r="S128" i="1" s="1"/>
  <c r="T128" i="1" s="1"/>
  <c r="C129" i="1"/>
  <c r="D129" i="1" s="1"/>
  <c r="E129" i="1" s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R129" i="1" s="1"/>
  <c r="S129" i="1" s="1"/>
  <c r="T129" i="1" s="1"/>
  <c r="C166" i="1"/>
  <c r="D166" i="1" s="1"/>
  <c r="E166" i="1" s="1"/>
  <c r="F166" i="1" s="1"/>
  <c r="G166" i="1" s="1"/>
  <c r="H166" i="1" s="1"/>
  <c r="I166" i="1" s="1"/>
  <c r="J166" i="1" s="1"/>
  <c r="K166" i="1" s="1"/>
  <c r="L166" i="1" s="1"/>
  <c r="M166" i="1" s="1"/>
  <c r="N166" i="1" s="1"/>
  <c r="O166" i="1" s="1"/>
  <c r="P166" i="1" s="1"/>
  <c r="Q166" i="1" s="1"/>
  <c r="R166" i="1" s="1"/>
  <c r="S166" i="1" s="1"/>
  <c r="T166" i="1" s="1"/>
  <c r="C167" i="1"/>
  <c r="D167" i="1" s="1"/>
  <c r="E167" i="1" s="1"/>
  <c r="F167" i="1" s="1"/>
  <c r="G167" i="1" s="1"/>
  <c r="H167" i="1" s="1"/>
  <c r="I167" i="1" s="1"/>
  <c r="J167" i="1" s="1"/>
  <c r="K167" i="1" s="1"/>
  <c r="L167" i="1" s="1"/>
  <c r="M167" i="1" s="1"/>
  <c r="N167" i="1" s="1"/>
  <c r="O167" i="1" s="1"/>
  <c r="P167" i="1" s="1"/>
  <c r="Q167" i="1" s="1"/>
  <c r="R167" i="1" s="1"/>
  <c r="S167" i="1" s="1"/>
  <c r="T167" i="1" s="1"/>
  <c r="C170" i="1"/>
  <c r="D170" i="1" s="1"/>
  <c r="E170" i="1" s="1"/>
  <c r="F170" i="1" s="1"/>
  <c r="G170" i="1" s="1"/>
  <c r="H170" i="1" s="1"/>
  <c r="I170" i="1" s="1"/>
  <c r="J170" i="1" s="1"/>
  <c r="K170" i="1" s="1"/>
  <c r="L170" i="1" s="1"/>
  <c r="M170" i="1" s="1"/>
  <c r="N170" i="1" s="1"/>
  <c r="O170" i="1" s="1"/>
  <c r="P170" i="1" s="1"/>
  <c r="Q170" i="1" s="1"/>
  <c r="R170" i="1" s="1"/>
  <c r="S170" i="1" s="1"/>
  <c r="T170" i="1" s="1"/>
  <c r="C171" i="1"/>
  <c r="D171" i="1" s="1"/>
  <c r="E171" i="1" s="1"/>
  <c r="F171" i="1" s="1"/>
  <c r="G171" i="1" s="1"/>
  <c r="H171" i="1" s="1"/>
  <c r="I171" i="1" s="1"/>
  <c r="J171" i="1" s="1"/>
  <c r="K171" i="1" s="1"/>
  <c r="L171" i="1" s="1"/>
  <c r="M171" i="1" s="1"/>
  <c r="N171" i="1" s="1"/>
  <c r="O171" i="1" s="1"/>
  <c r="P171" i="1" s="1"/>
  <c r="Q171" i="1" s="1"/>
  <c r="R171" i="1" s="1"/>
  <c r="S171" i="1" s="1"/>
  <c r="T171" i="1" s="1"/>
  <c r="C172" i="1"/>
  <c r="D172" i="1" s="1"/>
  <c r="E172" i="1" s="1"/>
  <c r="F172" i="1" s="1"/>
  <c r="G172" i="1" s="1"/>
  <c r="H172" i="1" s="1"/>
  <c r="I172" i="1" s="1"/>
  <c r="J172" i="1" s="1"/>
  <c r="K172" i="1" s="1"/>
  <c r="L172" i="1" s="1"/>
  <c r="M172" i="1" s="1"/>
  <c r="N172" i="1" s="1"/>
  <c r="O172" i="1" s="1"/>
  <c r="P172" i="1" s="1"/>
  <c r="Q172" i="1" s="1"/>
  <c r="R172" i="1" s="1"/>
  <c r="S172" i="1" s="1"/>
  <c r="T172" i="1" s="1"/>
  <c r="C178" i="1"/>
  <c r="D178" i="1" s="1"/>
  <c r="E178" i="1" s="1"/>
  <c r="F178" i="1" s="1"/>
  <c r="G178" i="1" s="1"/>
  <c r="H178" i="1" s="1"/>
  <c r="I178" i="1" s="1"/>
  <c r="J178" i="1" s="1"/>
  <c r="K178" i="1" s="1"/>
  <c r="L178" i="1" s="1"/>
  <c r="M178" i="1" s="1"/>
  <c r="N178" i="1" s="1"/>
  <c r="O178" i="1" s="1"/>
  <c r="P178" i="1" s="1"/>
  <c r="Q178" i="1" s="1"/>
  <c r="R178" i="1" s="1"/>
  <c r="S178" i="1" s="1"/>
  <c r="T178" i="1" s="1"/>
  <c r="C179" i="1"/>
  <c r="D179" i="1" s="1"/>
  <c r="E179" i="1" s="1"/>
  <c r="F179" i="1" s="1"/>
  <c r="G179" i="1" s="1"/>
  <c r="H179" i="1" s="1"/>
  <c r="I179" i="1" s="1"/>
  <c r="J179" i="1" s="1"/>
  <c r="K179" i="1" s="1"/>
  <c r="L179" i="1" s="1"/>
  <c r="M179" i="1" s="1"/>
  <c r="N179" i="1" s="1"/>
  <c r="O179" i="1" s="1"/>
  <c r="P179" i="1" s="1"/>
  <c r="Q179" i="1" s="1"/>
  <c r="R179" i="1" s="1"/>
  <c r="S179" i="1" s="1"/>
  <c r="T179" i="1" s="1"/>
  <c r="C181" i="1"/>
  <c r="D181" i="1" s="1"/>
  <c r="E181" i="1" s="1"/>
  <c r="F181" i="1" s="1"/>
  <c r="G181" i="1" s="1"/>
  <c r="H181" i="1" s="1"/>
  <c r="I181" i="1" s="1"/>
  <c r="J181" i="1" s="1"/>
  <c r="K181" i="1" s="1"/>
  <c r="L181" i="1" s="1"/>
  <c r="M181" i="1" s="1"/>
  <c r="N181" i="1" s="1"/>
  <c r="O181" i="1" s="1"/>
  <c r="P181" i="1" s="1"/>
  <c r="Q181" i="1" s="1"/>
  <c r="R181" i="1" s="1"/>
  <c r="S181" i="1" s="1"/>
  <c r="T181" i="1" s="1"/>
  <c r="C182" i="1"/>
  <c r="D182" i="1" s="1"/>
  <c r="E182" i="1" s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R182" i="1" s="1"/>
  <c r="S182" i="1" s="1"/>
  <c r="T182" i="1" s="1"/>
  <c r="C183" i="1"/>
  <c r="D183" i="1" s="1"/>
  <c r="E183" i="1" s="1"/>
  <c r="F183" i="1" s="1"/>
  <c r="G183" i="1" s="1"/>
  <c r="H183" i="1" s="1"/>
  <c r="I183" i="1" s="1"/>
  <c r="J183" i="1" s="1"/>
  <c r="K183" i="1" s="1"/>
  <c r="L183" i="1" s="1"/>
  <c r="M183" i="1" s="1"/>
  <c r="N183" i="1" s="1"/>
  <c r="O183" i="1" s="1"/>
  <c r="P183" i="1" s="1"/>
  <c r="Q183" i="1" s="1"/>
  <c r="R183" i="1" s="1"/>
  <c r="S183" i="1" s="1"/>
  <c r="T183" i="1" s="1"/>
  <c r="C184" i="1"/>
  <c r="D184" i="1" s="1"/>
  <c r="E184" i="1" s="1"/>
  <c r="F184" i="1" s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Q184" i="1" s="1"/>
  <c r="R184" i="1" s="1"/>
  <c r="S184" i="1" s="1"/>
  <c r="T184" i="1" s="1"/>
  <c r="C185" i="1"/>
  <c r="D185" i="1" s="1"/>
  <c r="E185" i="1" s="1"/>
  <c r="F185" i="1" s="1"/>
  <c r="G185" i="1" s="1"/>
  <c r="H185" i="1" s="1"/>
  <c r="I185" i="1" s="1"/>
  <c r="J185" i="1" s="1"/>
  <c r="K185" i="1" s="1"/>
  <c r="L185" i="1" s="1"/>
  <c r="M185" i="1" s="1"/>
  <c r="N185" i="1" s="1"/>
  <c r="O185" i="1" s="1"/>
  <c r="P185" i="1" s="1"/>
  <c r="Q185" i="1" s="1"/>
  <c r="R185" i="1" s="1"/>
  <c r="S185" i="1" s="1"/>
  <c r="T185" i="1" s="1"/>
  <c r="C186" i="1"/>
  <c r="D186" i="1" s="1"/>
  <c r="E186" i="1" s="1"/>
  <c r="F186" i="1" s="1"/>
  <c r="G186" i="1" s="1"/>
  <c r="H186" i="1" s="1"/>
  <c r="I186" i="1" s="1"/>
  <c r="J186" i="1" s="1"/>
  <c r="K186" i="1" s="1"/>
  <c r="L186" i="1" s="1"/>
  <c r="M186" i="1" s="1"/>
  <c r="N186" i="1" s="1"/>
  <c r="O186" i="1" s="1"/>
  <c r="P186" i="1" s="1"/>
  <c r="Q186" i="1" s="1"/>
  <c r="R186" i="1" s="1"/>
  <c r="S186" i="1" s="1"/>
  <c r="T186" i="1" s="1"/>
  <c r="C189" i="1"/>
  <c r="D189" i="1" s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R189" i="1" s="1"/>
  <c r="R199" i="1" s="1"/>
  <c r="S199" i="1" s="1"/>
  <c r="T199" i="1" s="1"/>
  <c r="C95" i="1"/>
  <c r="D95" i="1" s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C96" i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R96" i="1" s="1"/>
  <c r="S96" i="1" s="1"/>
  <c r="T96" i="1" s="1"/>
  <c r="C97" i="1"/>
  <c r="D97" i="1" s="1"/>
  <c r="E97" i="1" s="1"/>
  <c r="F97" i="1" s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R97" i="1" s="1"/>
  <c r="S97" i="1" s="1"/>
  <c r="T97" i="1" s="1"/>
  <c r="C98" i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C99" i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C100" i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C108" i="1"/>
  <c r="D108" i="1" s="1"/>
  <c r="E108" i="1" s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C109" i="1"/>
  <c r="D109" i="1" s="1"/>
  <c r="E109" i="1" s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R109" i="1" s="1"/>
  <c r="S109" i="1" s="1"/>
  <c r="T109" i="1" s="1"/>
  <c r="C110" i="1"/>
  <c r="D110" i="1" s="1"/>
  <c r="E110" i="1" s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R110" i="1" s="1"/>
  <c r="S110" i="1" s="1"/>
  <c r="T110" i="1" s="1"/>
  <c r="C120" i="1"/>
  <c r="D120" i="1" s="1"/>
  <c r="E120" i="1" s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R120" i="1" s="1"/>
  <c r="S120" i="1" s="1"/>
  <c r="T120" i="1" s="1"/>
  <c r="C121" i="1"/>
  <c r="D121" i="1" s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R121" i="1" s="1"/>
  <c r="S121" i="1" s="1"/>
  <c r="T121" i="1" s="1"/>
  <c r="C122" i="1"/>
  <c r="D122" i="1" s="1"/>
  <c r="E122" i="1" s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R122" i="1" s="1"/>
  <c r="S122" i="1" s="1"/>
  <c r="T122" i="1" s="1"/>
  <c r="C131" i="1"/>
  <c r="D131" i="1" s="1"/>
  <c r="E131" i="1" s="1"/>
  <c r="F131" i="1" s="1"/>
  <c r="G131" i="1" s="1"/>
  <c r="H131" i="1" s="1"/>
  <c r="I131" i="1" s="1"/>
  <c r="J131" i="1" s="1"/>
  <c r="K131" i="1" s="1"/>
  <c r="L131" i="1" s="1"/>
  <c r="M131" i="1" s="1"/>
  <c r="N131" i="1" s="1"/>
  <c r="O131" i="1" s="1"/>
  <c r="P131" i="1" s="1"/>
  <c r="Q131" i="1" s="1"/>
  <c r="R131" i="1" s="1"/>
  <c r="S131" i="1" s="1"/>
  <c r="T131" i="1" s="1"/>
  <c r="C132" i="1"/>
  <c r="D132" i="1" s="1"/>
  <c r="E132" i="1" s="1"/>
  <c r="F132" i="1" s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R132" i="1" s="1"/>
  <c r="S132" i="1" s="1"/>
  <c r="T132" i="1" s="1"/>
  <c r="C133" i="1"/>
  <c r="D133" i="1" s="1"/>
  <c r="E133" i="1" s="1"/>
  <c r="F133" i="1" s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Q133" i="1" s="1"/>
  <c r="R133" i="1" s="1"/>
  <c r="S133" i="1" s="1"/>
  <c r="T133" i="1" s="1"/>
  <c r="C134" i="1"/>
  <c r="D134" i="1" s="1"/>
  <c r="E134" i="1" s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Q134" i="1" s="1"/>
  <c r="R134" i="1" s="1"/>
  <c r="S134" i="1" s="1"/>
  <c r="T134" i="1" s="1"/>
  <c r="C135" i="1"/>
  <c r="D135" i="1" s="1"/>
  <c r="E135" i="1" s="1"/>
  <c r="F135" i="1" s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Q135" i="1" s="1"/>
  <c r="R135" i="1" s="1"/>
  <c r="S135" i="1" s="1"/>
  <c r="T135" i="1" s="1"/>
  <c r="C136" i="1"/>
  <c r="D136" i="1" s="1"/>
  <c r="E136" i="1" s="1"/>
  <c r="F136" i="1" s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Q136" i="1" s="1"/>
  <c r="R136" i="1" s="1"/>
  <c r="S136" i="1" s="1"/>
  <c r="T136" i="1" s="1"/>
  <c r="C137" i="1"/>
  <c r="D137" i="1" s="1"/>
  <c r="E137" i="1" s="1"/>
  <c r="F137" i="1" s="1"/>
  <c r="G137" i="1" s="1"/>
  <c r="H137" i="1" s="1"/>
  <c r="I137" i="1" s="1"/>
  <c r="J137" i="1" s="1"/>
  <c r="K137" i="1" s="1"/>
  <c r="L137" i="1" s="1"/>
  <c r="M137" i="1" s="1"/>
  <c r="N137" i="1" s="1"/>
  <c r="O137" i="1" s="1"/>
  <c r="P137" i="1" s="1"/>
  <c r="Q137" i="1" s="1"/>
  <c r="R137" i="1" s="1"/>
  <c r="S137" i="1" s="1"/>
  <c r="T137" i="1" s="1"/>
  <c r="C138" i="1"/>
  <c r="D138" i="1" s="1"/>
  <c r="E138" i="1" s="1"/>
  <c r="F138" i="1" s="1"/>
  <c r="G138" i="1" s="1"/>
  <c r="H138" i="1" s="1"/>
  <c r="I138" i="1" s="1"/>
  <c r="J138" i="1" s="1"/>
  <c r="K138" i="1" s="1"/>
  <c r="L138" i="1" s="1"/>
  <c r="M138" i="1" s="1"/>
  <c r="N138" i="1" s="1"/>
  <c r="O138" i="1" s="1"/>
  <c r="P138" i="1" s="1"/>
  <c r="Q138" i="1" s="1"/>
  <c r="R138" i="1" s="1"/>
  <c r="S138" i="1" s="1"/>
  <c r="T138" i="1" s="1"/>
  <c r="C139" i="1"/>
  <c r="D139" i="1" s="1"/>
  <c r="E139" i="1" s="1"/>
  <c r="F139" i="1" s="1"/>
  <c r="G139" i="1" s="1"/>
  <c r="H139" i="1" s="1"/>
  <c r="I139" i="1" s="1"/>
  <c r="J139" i="1" s="1"/>
  <c r="K139" i="1" s="1"/>
  <c r="L139" i="1" s="1"/>
  <c r="M139" i="1" s="1"/>
  <c r="N139" i="1" s="1"/>
  <c r="O139" i="1" s="1"/>
  <c r="P139" i="1" s="1"/>
  <c r="Q139" i="1" s="1"/>
  <c r="R139" i="1" s="1"/>
  <c r="S139" i="1" s="1"/>
  <c r="T139" i="1" s="1"/>
  <c r="C140" i="1"/>
  <c r="D140" i="1" s="1"/>
  <c r="E140" i="1" s="1"/>
  <c r="F140" i="1" s="1"/>
  <c r="G140" i="1" s="1"/>
  <c r="H140" i="1" s="1"/>
  <c r="I140" i="1" s="1"/>
  <c r="J140" i="1" s="1"/>
  <c r="K140" i="1" s="1"/>
  <c r="L140" i="1" s="1"/>
  <c r="M140" i="1" s="1"/>
  <c r="N140" i="1" s="1"/>
  <c r="O140" i="1" s="1"/>
  <c r="P140" i="1" s="1"/>
  <c r="Q140" i="1" s="1"/>
  <c r="R140" i="1" s="1"/>
  <c r="S140" i="1" s="1"/>
  <c r="T140" i="1" s="1"/>
  <c r="C141" i="1"/>
  <c r="D141" i="1" s="1"/>
  <c r="E141" i="1" s="1"/>
  <c r="F141" i="1" s="1"/>
  <c r="G141" i="1" s="1"/>
  <c r="H141" i="1" s="1"/>
  <c r="I141" i="1" s="1"/>
  <c r="J141" i="1" s="1"/>
  <c r="K141" i="1" s="1"/>
  <c r="L141" i="1" s="1"/>
  <c r="M141" i="1" s="1"/>
  <c r="N141" i="1" s="1"/>
  <c r="O141" i="1" s="1"/>
  <c r="P141" i="1" s="1"/>
  <c r="Q141" i="1" s="1"/>
  <c r="R141" i="1" s="1"/>
  <c r="S141" i="1" s="1"/>
  <c r="T141" i="1" s="1"/>
  <c r="C142" i="1"/>
  <c r="D142" i="1" s="1"/>
  <c r="E142" i="1" s="1"/>
  <c r="F142" i="1" s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Q142" i="1" s="1"/>
  <c r="R142" i="1" s="1"/>
  <c r="S142" i="1" s="1"/>
  <c r="T142" i="1" s="1"/>
  <c r="C143" i="1"/>
  <c r="D143" i="1" s="1"/>
  <c r="E143" i="1" s="1"/>
  <c r="F143" i="1" s="1"/>
  <c r="G143" i="1" s="1"/>
  <c r="H143" i="1" s="1"/>
  <c r="I143" i="1" s="1"/>
  <c r="J143" i="1" s="1"/>
  <c r="K143" i="1" s="1"/>
  <c r="L143" i="1" s="1"/>
  <c r="M143" i="1" s="1"/>
  <c r="N143" i="1" s="1"/>
  <c r="O143" i="1" s="1"/>
  <c r="P143" i="1" s="1"/>
  <c r="Q143" i="1" s="1"/>
  <c r="R143" i="1" s="1"/>
  <c r="S143" i="1" s="1"/>
  <c r="T143" i="1" s="1"/>
  <c r="C144" i="1"/>
  <c r="D144" i="1" s="1"/>
  <c r="E144" i="1" s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P144" i="1" s="1"/>
  <c r="Q144" i="1" s="1"/>
  <c r="R144" i="1" s="1"/>
  <c r="S144" i="1" s="1"/>
  <c r="T144" i="1" s="1"/>
  <c r="C145" i="1"/>
  <c r="D145" i="1" s="1"/>
  <c r="E145" i="1" s="1"/>
  <c r="F145" i="1" s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Q145" i="1" s="1"/>
  <c r="R145" i="1" s="1"/>
  <c r="S145" i="1" s="1"/>
  <c r="T145" i="1" s="1"/>
  <c r="C146" i="1"/>
  <c r="D146" i="1" s="1"/>
  <c r="E146" i="1" s="1"/>
  <c r="F146" i="1" s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Q146" i="1" s="1"/>
  <c r="R146" i="1" s="1"/>
  <c r="S146" i="1" s="1"/>
  <c r="T146" i="1" s="1"/>
  <c r="C147" i="1"/>
  <c r="D147" i="1" s="1"/>
  <c r="E147" i="1" s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P147" i="1" s="1"/>
  <c r="Q147" i="1" s="1"/>
  <c r="R147" i="1" s="1"/>
  <c r="S147" i="1" s="1"/>
  <c r="T147" i="1" s="1"/>
  <c r="C148" i="1"/>
  <c r="D148" i="1" s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P148" i="1" s="1"/>
  <c r="Q148" i="1" s="1"/>
  <c r="R148" i="1" s="1"/>
  <c r="S148" i="1" s="1"/>
  <c r="T148" i="1" s="1"/>
  <c r="C149" i="1"/>
  <c r="D149" i="1" s="1"/>
  <c r="E149" i="1" s="1"/>
  <c r="F149" i="1" s="1"/>
  <c r="G149" i="1" s="1"/>
  <c r="H149" i="1" s="1"/>
  <c r="I149" i="1" s="1"/>
  <c r="J149" i="1" s="1"/>
  <c r="K149" i="1" s="1"/>
  <c r="L149" i="1" s="1"/>
  <c r="M149" i="1" s="1"/>
  <c r="N149" i="1" s="1"/>
  <c r="O149" i="1" s="1"/>
  <c r="P149" i="1" s="1"/>
  <c r="Q149" i="1" s="1"/>
  <c r="R149" i="1" s="1"/>
  <c r="S149" i="1" s="1"/>
  <c r="T149" i="1" s="1"/>
  <c r="C150" i="1"/>
  <c r="D150" i="1" s="1"/>
  <c r="E150" i="1" s="1"/>
  <c r="F150" i="1" s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R150" i="1" s="1"/>
  <c r="S150" i="1" s="1"/>
  <c r="T150" i="1" s="1"/>
  <c r="N152" i="1"/>
  <c r="O152" i="1" s="1"/>
  <c r="P152" i="1" s="1"/>
  <c r="Q152" i="1" s="1"/>
  <c r="R152" i="1" s="1"/>
  <c r="C168" i="1"/>
  <c r="D168" i="1" s="1"/>
  <c r="E168" i="1" s="1"/>
  <c r="F168" i="1" s="1"/>
  <c r="G168" i="1" s="1"/>
  <c r="H168" i="1" s="1"/>
  <c r="I168" i="1" s="1"/>
  <c r="J168" i="1" s="1"/>
  <c r="K168" i="1" s="1"/>
  <c r="L168" i="1" s="1"/>
  <c r="M168" i="1" s="1"/>
  <c r="N168" i="1" s="1"/>
  <c r="O168" i="1" s="1"/>
  <c r="P168" i="1" s="1"/>
  <c r="Q168" i="1" s="1"/>
  <c r="R168" i="1" s="1"/>
  <c r="S168" i="1" s="1"/>
  <c r="T168" i="1" s="1"/>
  <c r="C191" i="1"/>
  <c r="D191" i="1" s="1"/>
  <c r="E191" i="1" s="1"/>
  <c r="F191" i="1" s="1"/>
  <c r="G191" i="1" s="1"/>
  <c r="H191" i="1" s="1"/>
  <c r="I191" i="1" s="1"/>
  <c r="J191" i="1" s="1"/>
  <c r="K191" i="1" s="1"/>
  <c r="L191" i="1" s="1"/>
  <c r="M191" i="1" s="1"/>
  <c r="N191" i="1" s="1"/>
  <c r="O191" i="1" s="1"/>
  <c r="P191" i="1" s="1"/>
  <c r="C192" i="1"/>
  <c r="D192" i="1" s="1"/>
  <c r="E192" i="1" s="1"/>
  <c r="F192" i="1" s="1"/>
  <c r="G192" i="1" s="1"/>
  <c r="H192" i="1" s="1"/>
  <c r="I192" i="1" s="1"/>
  <c r="J192" i="1" s="1"/>
  <c r="K192" i="1" s="1"/>
  <c r="L192" i="1" s="1"/>
  <c r="M192" i="1" s="1"/>
  <c r="N192" i="1" s="1"/>
  <c r="O192" i="1" s="1"/>
  <c r="P192" i="1" s="1"/>
  <c r="C193" i="1"/>
  <c r="D193" i="1" s="1"/>
  <c r="E193" i="1" s="1"/>
  <c r="F193" i="1" s="1"/>
  <c r="G193" i="1" s="1"/>
  <c r="H193" i="1" s="1"/>
  <c r="I193" i="1" s="1"/>
  <c r="J193" i="1" s="1"/>
  <c r="K193" i="1" s="1"/>
  <c r="L193" i="1" s="1"/>
  <c r="M193" i="1" s="1"/>
  <c r="N193" i="1" s="1"/>
  <c r="O193" i="1" s="1"/>
  <c r="P193" i="1" s="1"/>
  <c r="C194" i="1"/>
  <c r="D194" i="1" s="1"/>
  <c r="E194" i="1" s="1"/>
  <c r="F194" i="1" s="1"/>
  <c r="G194" i="1" s="1"/>
  <c r="H194" i="1" s="1"/>
  <c r="I194" i="1" s="1"/>
  <c r="J194" i="1" s="1"/>
  <c r="K194" i="1" s="1"/>
  <c r="L194" i="1" s="1"/>
  <c r="M194" i="1" s="1"/>
  <c r="N194" i="1" s="1"/>
  <c r="O194" i="1" s="1"/>
  <c r="P194" i="1" s="1"/>
  <c r="C195" i="1"/>
  <c r="D195" i="1" s="1"/>
  <c r="E195" i="1" s="1"/>
  <c r="F195" i="1" s="1"/>
  <c r="G195" i="1" s="1"/>
  <c r="H195" i="1" s="1"/>
  <c r="I195" i="1" s="1"/>
  <c r="J195" i="1" s="1"/>
  <c r="K195" i="1" s="1"/>
  <c r="L195" i="1" s="1"/>
  <c r="M195" i="1" s="1"/>
  <c r="N195" i="1" s="1"/>
  <c r="O195" i="1" s="1"/>
  <c r="P195" i="1" s="1"/>
  <c r="C196" i="1"/>
  <c r="D196" i="1" s="1"/>
  <c r="E196" i="1" s="1"/>
  <c r="F196" i="1" s="1"/>
  <c r="G196" i="1" s="1"/>
  <c r="H196" i="1" s="1"/>
  <c r="I196" i="1" s="1"/>
  <c r="J196" i="1" s="1"/>
  <c r="K196" i="1" s="1"/>
  <c r="L196" i="1" s="1"/>
  <c r="M196" i="1" s="1"/>
  <c r="N196" i="1" s="1"/>
  <c r="O196" i="1" s="1"/>
  <c r="P196" i="1" s="1"/>
  <c r="C197" i="1"/>
  <c r="D197" i="1" s="1"/>
  <c r="E197" i="1" s="1"/>
  <c r="F197" i="1" s="1"/>
  <c r="G197" i="1" s="1"/>
  <c r="H197" i="1" s="1"/>
  <c r="I197" i="1" s="1"/>
  <c r="J197" i="1" s="1"/>
  <c r="K197" i="1" s="1"/>
  <c r="L197" i="1" s="1"/>
  <c r="M197" i="1" s="1"/>
  <c r="N197" i="1" s="1"/>
  <c r="O197" i="1" s="1"/>
  <c r="P197" i="1" s="1"/>
  <c r="C198" i="1"/>
  <c r="D198" i="1" s="1"/>
  <c r="E198" i="1" s="1"/>
  <c r="F198" i="1" s="1"/>
  <c r="G198" i="1" s="1"/>
  <c r="H198" i="1" s="1"/>
  <c r="I198" i="1" s="1"/>
  <c r="J198" i="1" s="1"/>
  <c r="K198" i="1" s="1"/>
  <c r="L198" i="1" s="1"/>
  <c r="M198" i="1" s="1"/>
  <c r="N198" i="1" s="1"/>
  <c r="O198" i="1" s="1"/>
  <c r="P198" i="1" s="1"/>
  <c r="C199" i="1"/>
  <c r="D199" i="1" s="1"/>
  <c r="E199" i="1" s="1"/>
  <c r="F199" i="1" s="1"/>
  <c r="G199" i="1" s="1"/>
  <c r="H199" i="1" s="1"/>
  <c r="I199" i="1" s="1"/>
  <c r="J199" i="1" s="1"/>
  <c r="K199" i="1" s="1"/>
  <c r="L199" i="1" s="1"/>
  <c r="M199" i="1" s="1"/>
  <c r="N199" i="1" s="1"/>
  <c r="O199" i="1" s="1"/>
  <c r="P199" i="1" s="1"/>
  <c r="C200" i="1"/>
  <c r="D200" i="1" s="1"/>
  <c r="E200" i="1" s="1"/>
  <c r="F200" i="1" s="1"/>
  <c r="G200" i="1" s="1"/>
  <c r="H200" i="1" s="1"/>
  <c r="I200" i="1" s="1"/>
  <c r="J200" i="1" s="1"/>
  <c r="K200" i="1" s="1"/>
  <c r="L200" i="1" s="1"/>
  <c r="M200" i="1" s="1"/>
  <c r="N200" i="1" s="1"/>
  <c r="O200" i="1" s="1"/>
  <c r="P200" i="1" s="1"/>
  <c r="C201" i="1"/>
  <c r="D201" i="1" s="1"/>
  <c r="E201" i="1" s="1"/>
  <c r="F201" i="1" s="1"/>
  <c r="G201" i="1" s="1"/>
  <c r="H201" i="1" s="1"/>
  <c r="I201" i="1" s="1"/>
  <c r="J201" i="1" s="1"/>
  <c r="K201" i="1" s="1"/>
  <c r="L201" i="1" s="1"/>
  <c r="M201" i="1" s="1"/>
  <c r="N201" i="1" s="1"/>
  <c r="O201" i="1" s="1"/>
  <c r="P201" i="1" s="1"/>
  <c r="C202" i="1"/>
  <c r="D202" i="1" s="1"/>
  <c r="E202" i="1" s="1"/>
  <c r="F202" i="1" s="1"/>
  <c r="G202" i="1" s="1"/>
  <c r="H202" i="1" s="1"/>
  <c r="I202" i="1" s="1"/>
  <c r="J202" i="1" s="1"/>
  <c r="K202" i="1" s="1"/>
  <c r="L202" i="1" s="1"/>
  <c r="M202" i="1" s="1"/>
  <c r="N202" i="1" s="1"/>
  <c r="O202" i="1" s="1"/>
  <c r="P202" i="1" s="1"/>
  <c r="C203" i="1"/>
  <c r="D203" i="1" s="1"/>
  <c r="E203" i="1" s="1"/>
  <c r="F203" i="1" s="1"/>
  <c r="G203" i="1" s="1"/>
  <c r="H203" i="1" s="1"/>
  <c r="I203" i="1" s="1"/>
  <c r="J203" i="1" s="1"/>
  <c r="K203" i="1" s="1"/>
  <c r="L203" i="1" s="1"/>
  <c r="M203" i="1" s="1"/>
  <c r="N203" i="1" s="1"/>
  <c r="O203" i="1" s="1"/>
  <c r="P203" i="1" s="1"/>
  <c r="C204" i="1"/>
  <c r="D204" i="1" s="1"/>
  <c r="E204" i="1" s="1"/>
  <c r="F204" i="1" s="1"/>
  <c r="G204" i="1" s="1"/>
  <c r="H204" i="1" s="1"/>
  <c r="I204" i="1" s="1"/>
  <c r="J204" i="1" s="1"/>
  <c r="K204" i="1" s="1"/>
  <c r="L204" i="1" s="1"/>
  <c r="M204" i="1" s="1"/>
  <c r="N204" i="1" s="1"/>
  <c r="O204" i="1" s="1"/>
  <c r="P204" i="1" s="1"/>
  <c r="C205" i="1"/>
  <c r="D205" i="1" s="1"/>
  <c r="E205" i="1" s="1"/>
  <c r="F205" i="1" s="1"/>
  <c r="G205" i="1" s="1"/>
  <c r="H205" i="1" s="1"/>
  <c r="I205" i="1" s="1"/>
  <c r="J205" i="1" s="1"/>
  <c r="K205" i="1" s="1"/>
  <c r="L205" i="1" s="1"/>
  <c r="M205" i="1" s="1"/>
  <c r="N205" i="1" s="1"/>
  <c r="O205" i="1" s="1"/>
  <c r="P205" i="1" s="1"/>
  <c r="C206" i="1"/>
  <c r="D206" i="1" s="1"/>
  <c r="E206" i="1" s="1"/>
  <c r="F206" i="1" s="1"/>
  <c r="G206" i="1" s="1"/>
  <c r="H206" i="1" s="1"/>
  <c r="I206" i="1" s="1"/>
  <c r="J206" i="1" s="1"/>
  <c r="K206" i="1" s="1"/>
  <c r="L206" i="1" s="1"/>
  <c r="M206" i="1" s="1"/>
  <c r="N206" i="1" s="1"/>
  <c r="O206" i="1" s="1"/>
  <c r="P206" i="1" s="1"/>
  <c r="C207" i="1"/>
  <c r="D207" i="1" s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C208" i="1"/>
  <c r="D208" i="1" s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C209" i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C210" i="1"/>
  <c r="D210" i="1" s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C211" i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E57" i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E59" i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E60" i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E62" i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E66" i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T66" i="1" s="1"/>
  <c r="E67" i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E68" i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E70" i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E71" i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E72" i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E75" i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E76" i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E77" i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E79" i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E80" i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E81" i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R81" i="1" s="1"/>
  <c r="S81" i="1" s="1"/>
  <c r="T81" i="1" s="1"/>
  <c r="E82" i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S82" i="1" s="1"/>
  <c r="T82" i="1" s="1"/>
  <c r="E112" i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R112" i="1" s="1"/>
  <c r="S112" i="1" s="1"/>
  <c r="T112" i="1" s="1"/>
  <c r="E113" i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Q113" i="1" s="1"/>
  <c r="R113" i="1" s="1"/>
  <c r="S113" i="1" s="1"/>
  <c r="T113" i="1" s="1"/>
  <c r="E154" i="1"/>
  <c r="F154" i="1" s="1"/>
  <c r="G154" i="1" s="1"/>
  <c r="H154" i="1" s="1"/>
  <c r="I154" i="1" s="1"/>
  <c r="J154" i="1" s="1"/>
  <c r="K154" i="1" s="1"/>
  <c r="L154" i="1" s="1"/>
  <c r="M154" i="1" s="1"/>
  <c r="N154" i="1" s="1"/>
  <c r="O154" i="1" s="1"/>
  <c r="P154" i="1" s="1"/>
  <c r="R154" i="1" s="1"/>
  <c r="E156" i="1"/>
  <c r="F156" i="1" s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R156" i="1" s="1"/>
  <c r="E157" i="1"/>
  <c r="F157" i="1" s="1"/>
  <c r="G157" i="1" s="1"/>
  <c r="H157" i="1" s="1"/>
  <c r="I157" i="1" s="1"/>
  <c r="J157" i="1" s="1"/>
  <c r="K157" i="1" s="1"/>
  <c r="L157" i="1" s="1"/>
  <c r="M157" i="1" s="1"/>
  <c r="N157" i="1" s="1"/>
  <c r="O157" i="1" s="1"/>
  <c r="P157" i="1" s="1"/>
  <c r="E158" i="1"/>
  <c r="F158" i="1" s="1"/>
  <c r="G158" i="1" s="1"/>
  <c r="H158" i="1" s="1"/>
  <c r="I158" i="1" s="1"/>
  <c r="J158" i="1" s="1"/>
  <c r="K158" i="1" s="1"/>
  <c r="L158" i="1" s="1"/>
  <c r="M158" i="1" s="1"/>
  <c r="N158" i="1" s="1"/>
  <c r="O158" i="1" s="1"/>
  <c r="P158" i="1" s="1"/>
  <c r="R158" i="1" s="1"/>
  <c r="E160" i="1"/>
  <c r="F160" i="1" s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R160" i="1" s="1"/>
  <c r="E161" i="1"/>
  <c r="F161" i="1" s="1"/>
  <c r="G161" i="1" s="1"/>
  <c r="H161" i="1" s="1"/>
  <c r="I161" i="1" s="1"/>
  <c r="J161" i="1" s="1"/>
  <c r="K161" i="1" s="1"/>
  <c r="L161" i="1" s="1"/>
  <c r="M161" i="1" s="1"/>
  <c r="N161" i="1" s="1"/>
  <c r="O161" i="1" s="1"/>
  <c r="P161" i="1" s="1"/>
  <c r="E162" i="1"/>
  <c r="F162" i="1" s="1"/>
  <c r="G162" i="1" s="1"/>
  <c r="H162" i="1" s="1"/>
  <c r="I162" i="1" s="1"/>
  <c r="J162" i="1" s="1"/>
  <c r="K162" i="1" s="1"/>
  <c r="L162" i="1" s="1"/>
  <c r="M162" i="1" s="1"/>
  <c r="N162" i="1" s="1"/>
  <c r="O162" i="1" s="1"/>
  <c r="P162" i="1" s="1"/>
  <c r="E163" i="1"/>
  <c r="F163" i="1" s="1"/>
  <c r="G163" i="1" s="1"/>
  <c r="H163" i="1" s="1"/>
  <c r="I163" i="1" s="1"/>
  <c r="J163" i="1" s="1"/>
  <c r="K163" i="1" s="1"/>
  <c r="L163" i="1" s="1"/>
  <c r="M163" i="1" s="1"/>
  <c r="N163" i="1" s="1"/>
  <c r="O163" i="1" s="1"/>
  <c r="P163" i="1" s="1"/>
  <c r="R163" i="1" s="1"/>
  <c r="D214" i="1"/>
  <c r="E214" i="1" s="1"/>
  <c r="D215" i="1"/>
  <c r="E215" i="1" s="1"/>
  <c r="D216" i="1"/>
  <c r="E216" i="1" s="1"/>
  <c r="D218" i="1"/>
  <c r="D219" i="1"/>
  <c r="E219" i="1" s="1"/>
  <c r="F219" i="1" s="1"/>
  <c r="G219" i="1" s="1"/>
  <c r="H219" i="1" s="1"/>
  <c r="I219" i="1" s="1"/>
  <c r="J219" i="1" s="1"/>
  <c r="K219" i="1" s="1"/>
  <c r="L219" i="1" s="1"/>
  <c r="M219" i="1" s="1"/>
  <c r="N219" i="1" s="1"/>
  <c r="O219" i="1" s="1"/>
  <c r="P219" i="1" s="1"/>
  <c r="Q219" i="1" s="1"/>
  <c r="R219" i="1" s="1"/>
  <c r="D220" i="1"/>
  <c r="E220" i="1" s="1"/>
  <c r="F220" i="1" s="1"/>
  <c r="D221" i="1"/>
  <c r="D227" i="1" s="1"/>
  <c r="D222" i="1"/>
  <c r="D228" i="1" s="1"/>
  <c r="C224" i="1"/>
  <c r="B224" i="1" s="1"/>
  <c r="C225" i="1"/>
  <c r="B225" i="1" s="1"/>
  <c r="C226" i="1"/>
  <c r="B226" i="1" s="1"/>
  <c r="C227" i="1"/>
  <c r="B227" i="1" s="1"/>
  <c r="C228" i="1"/>
  <c r="B228" i="1" s="1"/>
  <c r="D229" i="1"/>
  <c r="E229" i="1" s="1"/>
  <c r="F229" i="1" s="1"/>
  <c r="G229" i="1" s="1"/>
  <c r="H229" i="1" s="1"/>
  <c r="I229" i="1" s="1"/>
  <c r="J229" i="1" s="1"/>
  <c r="K229" i="1" s="1"/>
  <c r="L229" i="1" s="1"/>
  <c r="M229" i="1" s="1"/>
  <c r="N229" i="1" s="1"/>
  <c r="O229" i="1" s="1"/>
  <c r="P229" i="1" s="1"/>
  <c r="Q229" i="1" s="1"/>
  <c r="R229" i="1" s="1"/>
  <c r="J255" i="1"/>
  <c r="K255" i="1" s="1"/>
  <c r="L255" i="1" s="1"/>
  <c r="M255" i="1" s="1"/>
  <c r="N255" i="1" s="1"/>
  <c r="O255" i="1" s="1"/>
  <c r="P255" i="1" s="1"/>
  <c r="Q255" i="1" s="1"/>
  <c r="R255" i="1" s="1"/>
  <c r="S160" i="1" l="1"/>
  <c r="T160" i="1" s="1"/>
  <c r="S152" i="1"/>
  <c r="T152" i="1" s="1"/>
  <c r="S158" i="1"/>
  <c r="T158" i="1" s="1"/>
  <c r="S156" i="1"/>
  <c r="T156" i="1" s="1"/>
  <c r="S154" i="1"/>
  <c r="T154" i="1" s="1"/>
  <c r="S238" i="1"/>
  <c r="T238" i="1" s="1"/>
  <c r="U238" i="1" s="1"/>
  <c r="V238" i="1" s="1"/>
  <c r="S244" i="1"/>
  <c r="T244" i="1" s="1"/>
  <c r="U244" i="1" s="1"/>
  <c r="V244" i="1" s="1"/>
  <c r="S250" i="1"/>
  <c r="T250" i="1" s="1"/>
  <c r="U250" i="1" s="1"/>
  <c r="V250" i="1" s="1"/>
  <c r="S255" i="1"/>
  <c r="T255" i="1" s="1"/>
  <c r="U255" i="1" s="1"/>
  <c r="V255" i="1" s="1"/>
  <c r="S239" i="1"/>
  <c r="T239" i="1" s="1"/>
  <c r="U239" i="1" s="1"/>
  <c r="V239" i="1" s="1"/>
  <c r="S245" i="1"/>
  <c r="T245" i="1" s="1"/>
  <c r="U245" i="1" s="1"/>
  <c r="V245" i="1" s="1"/>
  <c r="S251" i="1"/>
  <c r="T251" i="1" s="1"/>
  <c r="U251" i="1" s="1"/>
  <c r="V251" i="1" s="1"/>
  <c r="S236" i="1"/>
  <c r="T236" i="1" s="1"/>
  <c r="U236" i="1" s="1"/>
  <c r="V236" i="1" s="1"/>
  <c r="S241" i="1"/>
  <c r="T241" i="1" s="1"/>
  <c r="U241" i="1" s="1"/>
  <c r="V241" i="1" s="1"/>
  <c r="S247" i="1"/>
  <c r="T247" i="1" s="1"/>
  <c r="U247" i="1" s="1"/>
  <c r="V247" i="1" s="1"/>
  <c r="S254" i="1"/>
  <c r="T254" i="1" s="1"/>
  <c r="U254" i="1" s="1"/>
  <c r="V254" i="1" s="1"/>
  <c r="S229" i="1"/>
  <c r="T229" i="1" s="1"/>
  <c r="S219" i="1"/>
  <c r="T219" i="1" s="1"/>
  <c r="S189" i="1"/>
  <c r="T189" i="1" s="1"/>
  <c r="S235" i="1"/>
  <c r="T235" i="1" s="1"/>
  <c r="U235" i="1" s="1"/>
  <c r="V235" i="1" s="1"/>
  <c r="S242" i="1"/>
  <c r="T242" i="1" s="1"/>
  <c r="U242" i="1" s="1"/>
  <c r="V242" i="1" s="1"/>
  <c r="S248" i="1"/>
  <c r="T248" i="1" s="1"/>
  <c r="U248" i="1" s="1"/>
  <c r="V248" i="1" s="1"/>
  <c r="R162" i="1"/>
  <c r="R157" i="1"/>
  <c r="R161" i="1"/>
  <c r="J34" i="1"/>
  <c r="H34" i="1"/>
  <c r="Q23" i="1"/>
  <c r="R23" i="1" s="1"/>
  <c r="Q22" i="1"/>
  <c r="R22" i="1" s="1"/>
  <c r="E221" i="1"/>
  <c r="F221" i="1" s="1"/>
  <c r="F227" i="1" s="1"/>
  <c r="D225" i="1"/>
  <c r="D226" i="1"/>
  <c r="D224" i="1"/>
  <c r="E226" i="1"/>
  <c r="F216" i="1"/>
  <c r="G216" i="1" s="1"/>
  <c r="H216" i="1" s="1"/>
  <c r="E225" i="1"/>
  <c r="F215" i="1"/>
  <c r="G215" i="1" s="1"/>
  <c r="H215" i="1" s="1"/>
  <c r="E222" i="1"/>
  <c r="G220" i="1"/>
  <c r="H220" i="1" s="1"/>
  <c r="I220" i="1" s="1"/>
  <c r="J220" i="1" s="1"/>
  <c r="K220" i="1" s="1"/>
  <c r="L220" i="1" s="1"/>
  <c r="M220" i="1" s="1"/>
  <c r="N220" i="1" s="1"/>
  <c r="O220" i="1" s="1"/>
  <c r="P220" i="1" s="1"/>
  <c r="Q220" i="1" s="1"/>
  <c r="R220" i="1" s="1"/>
  <c r="F214" i="1"/>
  <c r="E218" i="1"/>
  <c r="F218" i="1" s="1"/>
  <c r="G218" i="1" s="1"/>
  <c r="H218" i="1" s="1"/>
  <c r="I218" i="1" s="1"/>
  <c r="J218" i="1" s="1"/>
  <c r="K218" i="1" s="1"/>
  <c r="L218" i="1" s="1"/>
  <c r="M218" i="1" s="1"/>
  <c r="N218" i="1" s="1"/>
  <c r="O218" i="1" s="1"/>
  <c r="P218" i="1" s="1"/>
  <c r="Q218" i="1" s="1"/>
  <c r="R218" i="1" s="1"/>
  <c r="S157" i="1" l="1"/>
  <c r="T157" i="1" s="1"/>
  <c r="E227" i="1"/>
  <c r="S161" i="1"/>
  <c r="T161" i="1" s="1"/>
  <c r="S218" i="1"/>
  <c r="T218" i="1" s="1"/>
  <c r="S220" i="1"/>
  <c r="T220" i="1" s="1"/>
  <c r="G221" i="1"/>
  <c r="G227" i="1" s="1"/>
  <c r="F225" i="1"/>
  <c r="G225" i="1"/>
  <c r="E228" i="1"/>
  <c r="F222" i="1"/>
  <c r="F226" i="1"/>
  <c r="G214" i="1"/>
  <c r="F224" i="1"/>
  <c r="I216" i="1"/>
  <c r="H226" i="1"/>
  <c r="H225" i="1"/>
  <c r="I215" i="1"/>
  <c r="E224" i="1"/>
  <c r="G226" i="1"/>
  <c r="H221" i="1" l="1"/>
  <c r="I221" i="1" s="1"/>
  <c r="G222" i="1"/>
  <c r="F228" i="1"/>
  <c r="G224" i="1"/>
  <c r="H214" i="1"/>
  <c r="J216" i="1"/>
  <c r="I226" i="1"/>
  <c r="I225" i="1"/>
  <c r="J215" i="1"/>
  <c r="H227" i="1" l="1"/>
  <c r="H222" i="1"/>
  <c r="G228" i="1"/>
  <c r="K216" i="1"/>
  <c r="L216" i="1" s="1"/>
  <c r="M216" i="1" s="1"/>
  <c r="N216" i="1" s="1"/>
  <c r="O216" i="1" s="1"/>
  <c r="P216" i="1" s="1"/>
  <c r="Q216" i="1" s="1"/>
  <c r="R216" i="1" s="1"/>
  <c r="J226" i="1"/>
  <c r="K226" i="1" s="1"/>
  <c r="L226" i="1" s="1"/>
  <c r="M226" i="1" s="1"/>
  <c r="N226" i="1" s="1"/>
  <c r="O226" i="1" s="1"/>
  <c r="P226" i="1" s="1"/>
  <c r="Q226" i="1" s="1"/>
  <c r="R226" i="1" s="1"/>
  <c r="J221" i="1"/>
  <c r="I227" i="1"/>
  <c r="K215" i="1"/>
  <c r="L215" i="1" s="1"/>
  <c r="M215" i="1" s="1"/>
  <c r="N215" i="1" s="1"/>
  <c r="O215" i="1" s="1"/>
  <c r="P215" i="1" s="1"/>
  <c r="Q215" i="1" s="1"/>
  <c r="R215" i="1" s="1"/>
  <c r="J225" i="1"/>
  <c r="K225" i="1" s="1"/>
  <c r="L225" i="1" s="1"/>
  <c r="M225" i="1" s="1"/>
  <c r="N225" i="1" s="1"/>
  <c r="O225" i="1" s="1"/>
  <c r="P225" i="1" s="1"/>
  <c r="Q225" i="1" s="1"/>
  <c r="R225" i="1" s="1"/>
  <c r="H224" i="1"/>
  <c r="I214" i="1"/>
  <c r="S225" i="1" l="1"/>
  <c r="T225" i="1" s="1"/>
  <c r="S215" i="1"/>
  <c r="T215" i="1" s="1"/>
  <c r="S216" i="1"/>
  <c r="T216" i="1" s="1"/>
  <c r="S226" i="1"/>
  <c r="T226" i="1" s="1"/>
  <c r="I222" i="1"/>
  <c r="H228" i="1"/>
  <c r="K221" i="1"/>
  <c r="L221" i="1" s="1"/>
  <c r="M221" i="1" s="1"/>
  <c r="N221" i="1" s="1"/>
  <c r="O221" i="1" s="1"/>
  <c r="P221" i="1" s="1"/>
  <c r="Q221" i="1" s="1"/>
  <c r="R221" i="1" s="1"/>
  <c r="J227" i="1"/>
  <c r="K227" i="1" s="1"/>
  <c r="L227" i="1" s="1"/>
  <c r="M227" i="1" s="1"/>
  <c r="N227" i="1" s="1"/>
  <c r="O227" i="1" s="1"/>
  <c r="P227" i="1" s="1"/>
  <c r="I224" i="1"/>
  <c r="J214" i="1"/>
  <c r="S221" i="1" l="1"/>
  <c r="T221" i="1" s="1"/>
  <c r="J222" i="1"/>
  <c r="I228" i="1"/>
  <c r="K214" i="1"/>
  <c r="L214" i="1" s="1"/>
  <c r="M214" i="1" s="1"/>
  <c r="N214" i="1" s="1"/>
  <c r="O214" i="1" s="1"/>
  <c r="P214" i="1" s="1"/>
  <c r="Q214" i="1" s="1"/>
  <c r="R214" i="1" s="1"/>
  <c r="J224" i="1"/>
  <c r="K224" i="1" s="1"/>
  <c r="L224" i="1" s="1"/>
  <c r="M224" i="1" s="1"/>
  <c r="N224" i="1" s="1"/>
  <c r="O224" i="1" s="1"/>
  <c r="P224" i="1" s="1"/>
  <c r="Q224" i="1" s="1"/>
  <c r="R224" i="1" s="1"/>
  <c r="S224" i="1" l="1"/>
  <c r="T224" i="1" s="1"/>
  <c r="S214" i="1"/>
  <c r="T214" i="1" s="1"/>
  <c r="K222" i="1"/>
  <c r="L222" i="1" s="1"/>
  <c r="M222" i="1" s="1"/>
  <c r="N222" i="1" s="1"/>
  <c r="O222" i="1" s="1"/>
  <c r="P222" i="1" s="1"/>
  <c r="Q222" i="1" s="1"/>
  <c r="R222" i="1" s="1"/>
  <c r="J228" i="1"/>
  <c r="K228" i="1" s="1"/>
  <c r="L228" i="1" s="1"/>
  <c r="M228" i="1" s="1"/>
  <c r="N228" i="1" s="1"/>
  <c r="O228" i="1" s="1"/>
  <c r="P228" i="1" s="1"/>
  <c r="Q228" i="1" s="1"/>
  <c r="R228" i="1" s="1"/>
  <c r="S228" i="1" l="1"/>
  <c r="T228" i="1" s="1"/>
  <c r="S222" i="1"/>
  <c r="T222" i="1" s="1"/>
</calcChain>
</file>

<file path=xl/sharedStrings.xml><?xml version="1.0" encoding="utf-8"?>
<sst xmlns="http://schemas.openxmlformats.org/spreadsheetml/2006/main" count="322" uniqueCount="215">
  <si>
    <t>bouwkosten startbedrag</t>
  </si>
  <si>
    <t>bouwkosten elke volgende m2 bvo</t>
  </si>
  <si>
    <t>speciale school b.o. startbedrag</t>
  </si>
  <si>
    <t>speciale school volgende m2 bvo</t>
  </si>
  <si>
    <t>startbedrag uitbreiding 115 m2 en groter</t>
  </si>
  <si>
    <t>startbedrag uitbreidingen 60-115 m2</t>
  </si>
  <si>
    <t>naast startbedrag voor elke m2 bvo</t>
  </si>
  <si>
    <t>spec school uitbreidingen 105 of groter</t>
  </si>
  <si>
    <t>spec school uitbreidingen 60-105</t>
  </si>
  <si>
    <t>spec school naast startbedrag per m2 bvo</t>
  </si>
  <si>
    <t>spec school toeslag evt speellokaal</t>
  </si>
  <si>
    <t>startbedrag nieuwbouw als hoofloc 80 m2 of groter</t>
  </si>
  <si>
    <t>startbedrag nieuwbouw als hoofdloc 40-80 m2</t>
  </si>
  <si>
    <t>nieuwbouw als hoofdloc naast startbedrag voor elke m2 bvo</t>
  </si>
  <si>
    <t>startbedrag uitbreiding bestaand tijdelijk =&gt;80 m2</t>
  </si>
  <si>
    <t>startbedrag uitbreiding bestaand tijdleijk 40-80 m2</t>
  </si>
  <si>
    <t>uitbr bestaand naast startbedrag voor elke m2 bvo</t>
  </si>
  <si>
    <t>uitbreiding 112-120 m2</t>
  </si>
  <si>
    <t>uitbreiding 120-150 m2</t>
  </si>
  <si>
    <t>toeslag evt speellokaal</t>
  </si>
  <si>
    <t>toeslag lift</t>
  </si>
  <si>
    <t>startbedrag uitbreiding 96 m2 en groter</t>
  </si>
  <si>
    <t>startbedrag uitbreidingen 50-96 m2</t>
  </si>
  <si>
    <t>nieuwbouw op schoolterrein</t>
  </si>
  <si>
    <t>toeslag lg/mlk/zmlk douche/kleedruimte</t>
  </si>
  <si>
    <t>olp SO doven</t>
  </si>
  <si>
    <t>olp SO sh/esm</t>
  </si>
  <si>
    <t>olp SO visg</t>
  </si>
  <si>
    <t>olp SO lg/mg</t>
  </si>
  <si>
    <t>olp SO lz/pi</t>
  </si>
  <si>
    <t>olp SO zmlk</t>
  </si>
  <si>
    <t>olp SO zmok</t>
  </si>
  <si>
    <t>olp VSO doven</t>
  </si>
  <si>
    <t>olp VSO sh/esm</t>
  </si>
  <si>
    <t>olp VSO visg</t>
  </si>
  <si>
    <t>olp VSO lg/mg</t>
  </si>
  <si>
    <t>olp VSO lz/pi</t>
  </si>
  <si>
    <t>olp VSO zmlk</t>
  </si>
  <si>
    <t>olp VSO zmok</t>
  </si>
  <si>
    <t>olp SOVSO doven</t>
  </si>
  <si>
    <t>olp SOVSO sh/esm</t>
  </si>
  <si>
    <t>olp SOVSO visg</t>
  </si>
  <si>
    <t>olp SOVSO lg/mg</t>
  </si>
  <si>
    <t>olp SOVSO lz/pi</t>
  </si>
  <si>
    <t>olp SOVSO zmlk</t>
  </si>
  <si>
    <t>olp SOVSO zmok</t>
  </si>
  <si>
    <t>jaar</t>
  </si>
  <si>
    <t xml:space="preserve"> -----</t>
  </si>
  <si>
    <t xml:space="preserve">index invullen als 1,03 bij een indexpercentage van 3 % </t>
  </si>
  <si>
    <t>spec school toeslag evt speellokaal afzonderlijk</t>
  </si>
  <si>
    <t>olp en meubilair</t>
  </si>
  <si>
    <t>spec school toeslag evt afzonderlijk speellokaal</t>
  </si>
  <si>
    <t>- Algemene en specifieke ruimte</t>
  </si>
  <si>
    <t>&lt; 460 m2</t>
  </si>
  <si>
    <t>&gt;= 2.500 m2</t>
  </si>
  <si>
    <t>- Werkplaatsen</t>
  </si>
  <si>
    <t>Sectieafhankelijke kosten per voorziening</t>
  </si>
  <si>
    <t>&gt; 460 m2 &lt; 2.500 m2</t>
  </si>
  <si>
    <t>Vaste voet algemeen</t>
  </si>
  <si>
    <t>Vaste voet algemene sectie</t>
  </si>
  <si>
    <t>Vaste voet werkplaatssectie</t>
  </si>
  <si>
    <t>Ruimteafhankelijke kosten per voorziening</t>
  </si>
  <si>
    <t>Aanvulling normkosten</t>
  </si>
  <si>
    <t>Paallengte 1 tot 15 meter</t>
  </si>
  <si>
    <t>Paallengte 15 tot 20 meter</t>
  </si>
  <si>
    <t>Paallengte 20 meter of langer</t>
  </si>
  <si>
    <t>Paalfundering uitbreiding &gt;= 1.000 m2</t>
  </si>
  <si>
    <t>A.Vast bedrag</t>
  </si>
  <si>
    <t>B. Variabel bedrag per m2 bvo</t>
  </si>
  <si>
    <t>Kosten bemaling per m2 bvo</t>
  </si>
  <si>
    <t>- bedrag per m2</t>
  </si>
  <si>
    <t>- vast bedrag</t>
  </si>
  <si>
    <t>Algemene ruimte</t>
  </si>
  <si>
    <t>Specifieke ruimte:</t>
  </si>
  <si>
    <t>- (Uiterlijke) verzorging/mode en commercie</t>
  </si>
  <si>
    <t>- Handel/verkoop/administratie</t>
  </si>
  <si>
    <t>- Praktijkonderwijs</t>
  </si>
  <si>
    <t>Werkplaatsen:</t>
  </si>
  <si>
    <t>- Techniek algemeen</t>
  </si>
  <si>
    <t>- Consumptief</t>
  </si>
  <si>
    <t>- Grafische techniek</t>
  </si>
  <si>
    <t>- Landbouw</t>
  </si>
  <si>
    <t>Meubilair</t>
  </si>
  <si>
    <t>- Eerste lokaal</t>
  </si>
  <si>
    <t>- Tweede lokaal</t>
  </si>
  <si>
    <t>- Derde lokaal</t>
  </si>
  <si>
    <t>Leer- en hulpmiddelen</t>
  </si>
  <si>
    <t>- Oefenplaats 1</t>
  </si>
  <si>
    <t>- Oefenplaats 2</t>
  </si>
  <si>
    <t>Totaal</t>
  </si>
  <si>
    <t>Huur sportvelden</t>
  </si>
  <si>
    <t>index (vervangende) nieuwbouw, uitbreiding</t>
  </si>
  <si>
    <t>index onderwijsleerpakket en meubilair</t>
  </si>
  <si>
    <t>A</t>
  </si>
  <si>
    <t>Nieuwbouw met permanente bouwaard</t>
  </si>
  <si>
    <t>A.3.2. Bouwkosten school voor basisonderwijs</t>
  </si>
  <si>
    <t>A.3.3. Bouwkosten school voor speciaal basisonderwijs</t>
  </si>
  <si>
    <t>A.3.4. Bouwkosten school voor speciaal en speciaal voortgezet onderwijs</t>
  </si>
  <si>
    <t>A.3.5. Bouwkosten school voor voortgezet onderwijs</t>
  </si>
  <si>
    <t>= 460 m2 of groter</t>
  </si>
  <si>
    <t>&gt; 460 m2 of groter</t>
  </si>
  <si>
    <t>A.3.6. Toeslag paalfundering school voor voortgezet onderwijs</t>
  </si>
  <si>
    <t>B. Uitbreiding met permanente bouwaard</t>
  </si>
  <si>
    <t>B.3.2. Bouwkosten school voor basisonderwijs</t>
  </si>
  <si>
    <t>B.3.4. Bouwkosten school voor speciaal en speciaal voortgezet onderwijs</t>
  </si>
  <si>
    <t>B.3.3. Bouwkosten speciale school voor basisonderwijs</t>
  </si>
  <si>
    <t>C. Tijdelijke voorzieningen</t>
  </si>
  <si>
    <t>C.3.3. Bouwkosten school voor speciaal en speciaal voortgezet onderwijs</t>
  </si>
  <si>
    <t>C.3.4. Bouwkosten school voor voortgezet onderwijs</t>
  </si>
  <si>
    <t>Nieuwbouw</t>
  </si>
  <si>
    <t>Uitbreiding</t>
  </si>
  <si>
    <t>C.4.3. Bouwkosten school voor speciaal en speciaal voortgezet onderwijs</t>
  </si>
  <si>
    <t>startbedrag</t>
  </si>
  <si>
    <t>voor elke volgende m2 bvo</t>
  </si>
  <si>
    <t>D.1.2 Vergoeding school voor basisonderwijs</t>
  </si>
  <si>
    <t>D.1.3 Vergoeding speciale school voor basisonderwijs</t>
  </si>
  <si>
    <t>D.1.4 Vergoeding school voor speciaal en voortgezet speciaal onderwijs</t>
  </si>
  <si>
    <t>D. Eerste inrichting onderwijsleerpakket en meubilair</t>
  </si>
  <si>
    <t>startbedrag doven</t>
  </si>
  <si>
    <t>startbedrag sh</t>
  </si>
  <si>
    <t>startbedrag esm</t>
  </si>
  <si>
    <t>startbedrag visg</t>
  </si>
  <si>
    <t>startbedrag lz</t>
  </si>
  <si>
    <t>startbedrag lg</t>
  </si>
  <si>
    <t>startbedrag zmlk</t>
  </si>
  <si>
    <t>startbedrag zmok</t>
  </si>
  <si>
    <t>startbedrag pi</t>
  </si>
  <si>
    <t>startbedrag mg</t>
  </si>
  <si>
    <t>boven startbedrag voor elke volgende m2 bvo  doven</t>
  </si>
  <si>
    <t>boven startbedrag voor elke volgende  m2 bvo  sh</t>
  </si>
  <si>
    <t>boven startbedrag voor elke volgende  m2 bvo  esm</t>
  </si>
  <si>
    <t>boven startbedrag voor elke volgende  m2 bvo  visg</t>
  </si>
  <si>
    <t>boven startbedrag voor elke volgende  m2 bvo  lz</t>
  </si>
  <si>
    <t>boven startbedrag voor elke volgende  m2 bvo  lg</t>
  </si>
  <si>
    <t>boven startbedrag voor elke volgende m2 bvo  zmlk</t>
  </si>
  <si>
    <t>boven startbedrag voor elke volgende  m2 bvo  zmok</t>
  </si>
  <si>
    <t>boven startbedrag voor elke volgende m2 bvo  pi</t>
  </si>
  <si>
    <t>boven startbedrag voor elke volgende  m2 bvo  mg</t>
  </si>
  <si>
    <t>E. Lokalen bewegingsonderwijs</t>
  </si>
  <si>
    <t>nieuwbouw op afzonderlijk terrein</t>
  </si>
  <si>
    <t>Toeslagen</t>
  </si>
  <si>
    <t>paalfundering 1-15 m</t>
  </si>
  <si>
    <t>paalfundering 15-20 m</t>
  </si>
  <si>
    <t>paalfundering &gt;20 m</t>
  </si>
  <si>
    <t>E.1 Nieuwbouw</t>
  </si>
  <si>
    <t>E.2 Uitbreiding</t>
  </si>
  <si>
    <t>paalfundering 1-15 bij 112-120 m2</t>
  </si>
  <si>
    <t>paalfundering 15-20 bij 112-120 m2</t>
  </si>
  <si>
    <t>paalfundering &gt;20 bij 112-120 m2</t>
  </si>
  <si>
    <t>paalfundering 1-15 bij 121-150 m2</t>
  </si>
  <si>
    <t>paalfundering 15-20 bij 121-150 m2</t>
  </si>
  <si>
    <t>paalfundering &gt;20 bij 121-150 m2</t>
  </si>
  <si>
    <t>E.3 Onderwijsleerpakket en meubilair</t>
  </si>
  <si>
    <t>E.3.2. School voor basisonderwijs en speciale school voor basisonderwijs</t>
  </si>
  <si>
    <t>E.3.3. School voor basisonderwijs en speciale school voor basisonderwijs</t>
  </si>
  <si>
    <t>Ontwikkeling normbedragen modelverordening voorzieningen huisvesting onderwijs</t>
  </si>
  <si>
    <t>Toeslagen bij ruimte LG-MG</t>
  </si>
  <si>
    <t>index vergoeding mat.instandh. lokalen bew.onderwijs</t>
  </si>
  <si>
    <t>Stichtingsjaar en omvang</t>
  </si>
  <si>
    <t>Tot 1987</t>
  </si>
  <si>
    <t>&lt; 90 m2</t>
  </si>
  <si>
    <t>90 - 130 m2</t>
  </si>
  <si>
    <t>130 - 170 m2</t>
  </si>
  <si>
    <t>170 - 190 m2</t>
  </si>
  <si>
    <t>190 - 230 m2</t>
  </si>
  <si>
    <t>&gt; 230 m2</t>
  </si>
  <si>
    <t>Vanaf 1987</t>
  </si>
  <si>
    <t>&gt;= 252 m2</t>
  </si>
  <si>
    <t>- variabel bedrag</t>
  </si>
  <si>
    <t>E.3.4. School voor voortgezet onderwijs</t>
  </si>
  <si>
    <r>
      <t xml:space="preserve">C.3.2. Bouwkosten school voor basisonderwijs </t>
    </r>
    <r>
      <rPr>
        <i/>
        <sz val="7"/>
        <rFont val="Arial"/>
        <family val="2"/>
      </rPr>
      <t>(en speciale school voor basisonderwijs)</t>
    </r>
  </si>
  <si>
    <r>
      <t xml:space="preserve">C.4.2. Bouwkosten school voor basisonderwijs </t>
    </r>
    <r>
      <rPr>
        <i/>
        <sz val="7"/>
        <rFont val="Arial"/>
        <family val="2"/>
      </rPr>
      <t>(en speciale school voor basisonderwijs)</t>
    </r>
  </si>
  <si>
    <t>verhoging 2019</t>
  </si>
  <si>
    <t>index 2020</t>
  </si>
  <si>
    <t>D.1.5 Inrichting olp en meubilair speellokaal sbo - so</t>
  </si>
  <si>
    <t>D.2 Vergoeding school voor voortgezet onderwijs</t>
  </si>
  <si>
    <t>verhoging 2021</t>
  </si>
  <si>
    <t>index 2021</t>
  </si>
  <si>
    <t>afronding</t>
  </si>
  <si>
    <t>PRO</t>
  </si>
  <si>
    <t>HAVO</t>
  </si>
  <si>
    <t>VWO</t>
  </si>
  <si>
    <t xml:space="preserve">VMBO TL </t>
  </si>
  <si>
    <t xml:space="preserve">mvi eo hbr </t>
  </si>
  <si>
    <t xml:space="preserve">zw </t>
  </si>
  <si>
    <t xml:space="preserve">g </t>
  </si>
  <si>
    <t xml:space="preserve">d&amp;p </t>
  </si>
  <si>
    <t xml:space="preserve">VMBO TL lW               </t>
  </si>
  <si>
    <t>factor</t>
  </si>
  <si>
    <t>bvo totaal exclusief gymnastiek</t>
  </si>
  <si>
    <t>}</t>
  </si>
  <si>
    <t>]</t>
  </si>
  <si>
    <t>gemiddeld</t>
  </si>
  <si>
    <t>gemiddeld * 3</t>
  </si>
  <si>
    <t xml:space="preserve"> &lt;= 455 m2</t>
  </si>
  <si>
    <t xml:space="preserve"> &gt; 455 m2 &lt; 2.500 m2</t>
  </si>
  <si>
    <t>Onderwijssoort/profiel</t>
  </si>
  <si>
    <t>VMBO LWOO                         bwi pie mot mat</t>
  </si>
  <si>
    <t>VMBO B-KLW                         bwi pie mot mat</t>
  </si>
  <si>
    <t>VMBO GLW                           bwi pie mot mat</t>
  </si>
  <si>
    <t>bwi pie mot mat g</t>
  </si>
  <si>
    <t xml:space="preserve">hbr </t>
  </si>
  <si>
    <t>vervalt</t>
  </si>
  <si>
    <t xml:space="preserve">eo hbr </t>
  </si>
  <si>
    <t>d&amp;p                          }</t>
  </si>
  <si>
    <t>VMBO TL TL LW   }</t>
  </si>
  <si>
    <t>HAVO VWO           }</t>
  </si>
  <si>
    <t>zie bwi pie mot mat</t>
  </si>
  <si>
    <t>index 2022</t>
  </si>
  <si>
    <t>} vereenvoudiging</t>
  </si>
  <si>
    <t>} normbedrag wordt:</t>
  </si>
  <si>
    <t>- Werkplaatsen consumptief</t>
  </si>
  <si>
    <t>index 2023</t>
  </si>
  <si>
    <t>index 2024</t>
  </si>
  <si>
    <t>in u59 en u60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</si>
</sst>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#,##0.0000"/>
    <numFmt numFmtId="165" formatCode="#,##0.00_-"/>
    <numFmt numFmtId="166" formatCode="#,##0.00000"/>
    <numFmt numFmtId="167" formatCode="0.0000"/>
    <numFmt numFmtId="168" formatCode="0.00_)"/>
    <numFmt numFmtId="169" formatCode="#,##0.000"/>
    <numFmt numFmtId="170" formatCode="#,##0_-"/>
  </numFmts>
  <fonts count="14" x14ac:knownFonts="1">
    <font>
      <sz val="10"/>
      <name val="Arial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12"/>
      <name val="Helv"/>
    </font>
    <font>
      <sz val="10"/>
      <name val="Comic Sans MS"/>
      <family val="4"/>
    </font>
    <font>
      <strike/>
      <sz val="8"/>
      <name val="Arial"/>
      <family val="2"/>
    </font>
    <font>
      <sz val="8"/>
      <name val="Comic Sans MS"/>
      <family val="4"/>
    </font>
    <font>
      <sz val="10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8" fontId="8" fillId="0" borderId="0"/>
    <xf numFmtId="44" fontId="12" fillId="0" borderId="0" applyFont="0" applyFill="0" applyBorder="0" applyAlignment="0" applyProtection="0"/>
    <xf numFmtId="0" fontId="7" fillId="0" borderId="0"/>
  </cellStyleXfs>
  <cellXfs count="270">
    <xf numFmtId="0" fontId="0" fillId="0" borderId="0" xfId="0"/>
    <xf numFmtId="1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164" fontId="1" fillId="3" borderId="1" xfId="0" applyNumberFormat="1" applyFont="1" applyFill="1" applyBorder="1"/>
    <xf numFmtId="165" fontId="1" fillId="0" borderId="3" xfId="0" applyNumberFormat="1" applyFont="1" applyBorder="1"/>
    <xf numFmtId="165" fontId="1" fillId="0" borderId="1" xfId="0" applyNumberFormat="1" applyFont="1" applyBorder="1"/>
    <xf numFmtId="4" fontId="1" fillId="0" borderId="1" xfId="0" applyNumberFormat="1" applyFont="1" applyBorder="1"/>
    <xf numFmtId="0" fontId="0" fillId="7" borderId="0" xfId="0" applyFill="1"/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4" fontId="3" fillId="3" borderId="1" xfId="0" quotePrefix="1" applyNumberFormat="1" applyFont="1" applyFill="1" applyBorder="1" applyAlignment="1">
      <alignment horizontal="right"/>
    </xf>
    <xf numFmtId="164" fontId="3" fillId="3" borderId="1" xfId="0" applyNumberFormat="1" applyFont="1" applyFill="1" applyBorder="1"/>
    <xf numFmtId="4" fontId="3" fillId="3" borderId="1" xfId="0" applyNumberFormat="1" applyFont="1" applyFill="1" applyBorder="1"/>
    <xf numFmtId="0" fontId="2" fillId="6" borderId="1" xfId="0" applyFont="1" applyFill="1" applyBorder="1" applyAlignment="1">
      <alignment horizontal="left"/>
    </xf>
    <xf numFmtId="0" fontId="3" fillId="0" borderId="1" xfId="0" applyFont="1" applyBorder="1"/>
    <xf numFmtId="165" fontId="3" fillId="0" borderId="1" xfId="0" applyNumberFormat="1" applyFont="1" applyBorder="1"/>
    <xf numFmtId="0" fontId="3" fillId="4" borderId="3" xfId="0" applyFont="1" applyFill="1" applyBorder="1"/>
    <xf numFmtId="0" fontId="3" fillId="5" borderId="1" xfId="0" quotePrefix="1" applyFont="1" applyFill="1" applyBorder="1" applyAlignment="1">
      <alignment horizontal="left"/>
    </xf>
    <xf numFmtId="0" fontId="3" fillId="0" borderId="1" xfId="0" quotePrefix="1" applyFont="1" applyBorder="1"/>
    <xf numFmtId="4" fontId="3" fillId="0" borderId="1" xfId="0" applyNumberFormat="1" applyFont="1" applyBorder="1"/>
    <xf numFmtId="0" fontId="3" fillId="5" borderId="1" xfId="0" applyFont="1" applyFill="1" applyBorder="1"/>
    <xf numFmtId="0" fontId="3" fillId="3" borderId="1" xfId="0" applyFont="1" applyFill="1" applyBorder="1"/>
    <xf numFmtId="0" fontId="3" fillId="8" borderId="1" xfId="0" applyFont="1" applyFill="1" applyBorder="1"/>
    <xf numFmtId="0" fontId="2" fillId="10" borderId="1" xfId="0" applyFont="1" applyFill="1" applyBorder="1"/>
    <xf numFmtId="0" fontId="3" fillId="11" borderId="1" xfId="0" applyFont="1" applyFill="1" applyBorder="1" applyAlignment="1">
      <alignment horizontal="left"/>
    </xf>
    <xf numFmtId="165" fontId="3" fillId="0" borderId="3" xfId="0" applyNumberFormat="1" applyFont="1" applyBorder="1"/>
    <xf numFmtId="0" fontId="3" fillId="0" borderId="4" xfId="0" applyFont="1" applyBorder="1"/>
    <xf numFmtId="165" fontId="3" fillId="0" borderId="4" xfId="0" applyNumberFormat="1" applyFont="1" applyBorder="1"/>
    <xf numFmtId="0" fontId="3" fillId="0" borderId="3" xfId="0" applyFont="1" applyBorder="1"/>
    <xf numFmtId="0" fontId="3" fillId="0" borderId="3" xfId="0" quotePrefix="1" applyFont="1" applyBorder="1"/>
    <xf numFmtId="4" fontId="3" fillId="0" borderId="3" xfId="0" applyNumberFormat="1" applyFont="1" applyBorder="1"/>
    <xf numFmtId="0" fontId="2" fillId="8" borderId="1" xfId="0" applyFont="1" applyFill="1" applyBorder="1" applyAlignment="1">
      <alignment horizontal="left"/>
    </xf>
    <xf numFmtId="165" fontId="3" fillId="0" borderId="5" xfId="0" applyNumberFormat="1" applyFont="1" applyBorder="1"/>
    <xf numFmtId="0" fontId="3" fillId="5" borderId="3" xfId="0" applyFont="1" applyFill="1" applyBorder="1"/>
    <xf numFmtId="0" fontId="3" fillId="2" borderId="1" xfId="0" applyFont="1" applyFill="1" applyBorder="1"/>
    <xf numFmtId="164" fontId="3" fillId="3" borderId="2" xfId="0" applyNumberFormat="1" applyFont="1" applyFill="1" applyBorder="1"/>
    <xf numFmtId="4" fontId="3" fillId="3" borderId="2" xfId="0" applyNumberFormat="1" applyFont="1" applyFill="1" applyBorder="1"/>
    <xf numFmtId="0" fontId="3" fillId="0" borderId="1" xfId="0" quotePrefix="1" applyFont="1" applyBorder="1" applyAlignment="1">
      <alignment horizontal="left"/>
    </xf>
    <xf numFmtId="1" fontId="3" fillId="2" borderId="6" xfId="0" applyNumberFormat="1" applyFont="1" applyFill="1" applyBorder="1" applyAlignment="1">
      <alignment horizontal="right"/>
    </xf>
    <xf numFmtId="164" fontId="3" fillId="3" borderId="6" xfId="0" applyNumberFormat="1" applyFont="1" applyFill="1" applyBorder="1"/>
    <xf numFmtId="165" fontId="3" fillId="0" borderId="6" xfId="0" applyNumberFormat="1" applyFont="1" applyBorder="1"/>
    <xf numFmtId="1" fontId="1" fillId="19" borderId="1" xfId="0" applyNumberFormat="1" applyFont="1" applyFill="1" applyBorder="1"/>
    <xf numFmtId="166" fontId="1" fillId="3" borderId="1" xfId="0" applyNumberFormat="1" applyFont="1" applyFill="1" applyBorder="1"/>
    <xf numFmtId="1" fontId="1" fillId="19" borderId="1" xfId="0" applyNumberFormat="1" applyFont="1" applyFill="1" applyBorder="1" applyAlignment="1">
      <alignment horizontal="right"/>
    </xf>
    <xf numFmtId="2" fontId="1" fillId="0" borderId="0" xfId="0" applyNumberFormat="1" applyFont="1"/>
    <xf numFmtId="1" fontId="1" fillId="0" borderId="0" xfId="0" applyNumberFormat="1" applyFont="1"/>
    <xf numFmtId="2" fontId="5" fillId="0" borderId="0" xfId="0" applyNumberFormat="1" applyFont="1"/>
    <xf numFmtId="165" fontId="1" fillId="20" borderId="0" xfId="0" applyNumberFormat="1" applyFont="1" applyFill="1"/>
    <xf numFmtId="0" fontId="3" fillId="20" borderId="4" xfId="0" quotePrefix="1" applyFont="1" applyFill="1" applyBorder="1" applyAlignment="1">
      <alignment horizontal="left"/>
    </xf>
    <xf numFmtId="0" fontId="3" fillId="20" borderId="4" xfId="0" quotePrefix="1" applyFont="1" applyFill="1" applyBorder="1"/>
    <xf numFmtId="165" fontId="3" fillId="20" borderId="4" xfId="0" applyNumberFormat="1" applyFont="1" applyFill="1" applyBorder="1"/>
    <xf numFmtId="169" fontId="3" fillId="0" borderId="0" xfId="0" applyNumberFormat="1" applyFont="1"/>
    <xf numFmtId="164" fontId="3" fillId="0" borderId="0" xfId="0" applyNumberFormat="1" applyFont="1"/>
    <xf numFmtId="2" fontId="0" fillId="0" borderId="0" xfId="0" applyNumberFormat="1"/>
    <xf numFmtId="44" fontId="0" fillId="0" borderId="0" xfId="2" applyFont="1"/>
    <xf numFmtId="0" fontId="3" fillId="4" borderId="0" xfId="0" applyFont="1" applyFill="1"/>
    <xf numFmtId="165" fontId="1" fillId="0" borderId="6" xfId="0" applyNumberFormat="1" applyFont="1" applyBorder="1"/>
    <xf numFmtId="167" fontId="6" fillId="20" borderId="1" xfId="0" applyNumberFormat="1" applyFont="1" applyFill="1" applyBorder="1" applyAlignment="1">
      <alignment horizontal="right"/>
    </xf>
    <xf numFmtId="167" fontId="1" fillId="8" borderId="1" xfId="0" applyNumberFormat="1" applyFont="1" applyFill="1" applyBorder="1" applyAlignment="1">
      <alignment horizontal="right"/>
    </xf>
    <xf numFmtId="0" fontId="1" fillId="24" borderId="9" xfId="0" applyFont="1" applyFill="1" applyBorder="1" applyAlignment="1">
      <alignment horizontal="right"/>
    </xf>
    <xf numFmtId="4" fontId="3" fillId="24" borderId="9" xfId="0" applyNumberFormat="1" applyFont="1" applyFill="1" applyBorder="1"/>
    <xf numFmtId="4" fontId="3" fillId="24" borderId="0" xfId="0" applyNumberFormat="1" applyFont="1" applyFill="1"/>
    <xf numFmtId="0" fontId="1" fillId="24" borderId="0" xfId="0" applyFont="1" applyFill="1" applyAlignment="1">
      <alignment horizontal="right"/>
    </xf>
    <xf numFmtId="165" fontId="3" fillId="24" borderId="0" xfId="0" applyNumberFormat="1" applyFont="1" applyFill="1"/>
    <xf numFmtId="165" fontId="3" fillId="24" borderId="0" xfId="0" applyNumberFormat="1" applyFont="1" applyFill="1" applyAlignment="1">
      <alignment horizontal="center"/>
    </xf>
    <xf numFmtId="4" fontId="3" fillId="24" borderId="0" xfId="0" applyNumberFormat="1" applyFont="1" applyFill="1" applyAlignment="1">
      <alignment horizontal="right"/>
    </xf>
    <xf numFmtId="0" fontId="0" fillId="24" borderId="0" xfId="0" applyFill="1"/>
    <xf numFmtId="4" fontId="2" fillId="24" borderId="0" xfId="0" applyNumberFormat="1" applyFont="1" applyFill="1"/>
    <xf numFmtId="165" fontId="3" fillId="24" borderId="0" xfId="0" applyNumberFormat="1" applyFont="1" applyFill="1" applyAlignment="1">
      <alignment horizontal="right"/>
    </xf>
    <xf numFmtId="164" fontId="3" fillId="24" borderId="0" xfId="0" applyNumberFormat="1" applyFont="1" applyFill="1"/>
    <xf numFmtId="1" fontId="13" fillId="24" borderId="0" xfId="0" applyNumberFormat="1" applyFont="1" applyFill="1"/>
    <xf numFmtId="0" fontId="1" fillId="24" borderId="0" xfId="0" applyFont="1" applyFill="1"/>
    <xf numFmtId="165" fontId="1" fillId="24" borderId="0" xfId="0" applyNumberFormat="1" applyFont="1" applyFill="1"/>
    <xf numFmtId="0" fontId="7" fillId="24" borderId="0" xfId="0" applyFont="1" applyFill="1"/>
    <xf numFmtId="170" fontId="1" fillId="24" borderId="0" xfId="0" applyNumberFormat="1" applyFont="1" applyFill="1"/>
    <xf numFmtId="2" fontId="1" fillId="24" borderId="0" xfId="0" applyNumberFormat="1" applyFont="1" applyFill="1"/>
    <xf numFmtId="168" fontId="9" fillId="24" borderId="0" xfId="1" applyFont="1" applyFill="1" applyAlignment="1">
      <alignment horizontal="right"/>
    </xf>
    <xf numFmtId="168" fontId="11" fillId="24" borderId="0" xfId="1" applyFont="1" applyFill="1"/>
    <xf numFmtId="170" fontId="1" fillId="24" borderId="2" xfId="0" applyNumberFormat="1" applyFont="1" applyFill="1" applyBorder="1"/>
    <xf numFmtId="165" fontId="3" fillId="24" borderId="1" xfId="0" applyNumberFormat="1" applyFont="1" applyFill="1" applyBorder="1"/>
    <xf numFmtId="165" fontId="1" fillId="24" borderId="7" xfId="0" applyNumberFormat="1" applyFont="1" applyFill="1" applyBorder="1"/>
    <xf numFmtId="168" fontId="11" fillId="24" borderId="7" xfId="1" applyFont="1" applyFill="1" applyBorder="1"/>
    <xf numFmtId="0" fontId="1" fillId="24" borderId="7" xfId="0" applyFont="1" applyFill="1" applyBorder="1" applyAlignment="1">
      <alignment horizontal="right"/>
    </xf>
    <xf numFmtId="165" fontId="1" fillId="24" borderId="9" xfId="0" applyNumberFormat="1" applyFont="1" applyFill="1" applyBorder="1"/>
    <xf numFmtId="168" fontId="11" fillId="24" borderId="9" xfId="1" applyFont="1" applyFill="1" applyBorder="1"/>
    <xf numFmtId="4" fontId="1" fillId="24" borderId="0" xfId="0" applyNumberFormat="1" applyFont="1" applyFill="1"/>
    <xf numFmtId="4" fontId="1" fillId="24" borderId="2" xfId="0" applyNumberFormat="1" applyFont="1" applyFill="1" applyBorder="1"/>
    <xf numFmtId="4" fontId="1" fillId="24" borderId="1" xfId="0" applyNumberFormat="1" applyFont="1" applyFill="1" applyBorder="1"/>
    <xf numFmtId="4" fontId="1" fillId="24" borderId="8" xfId="0" applyNumberFormat="1" applyFont="1" applyFill="1" applyBorder="1"/>
    <xf numFmtId="4" fontId="1" fillId="24" borderId="4" xfId="0" applyNumberFormat="1" applyFont="1" applyFill="1" applyBorder="1"/>
    <xf numFmtId="3" fontId="1" fillId="24" borderId="0" xfId="0" applyNumberFormat="1" applyFont="1" applyFill="1"/>
    <xf numFmtId="3" fontId="3" fillId="24" borderId="0" xfId="0" applyNumberFormat="1" applyFont="1" applyFill="1"/>
    <xf numFmtId="4" fontId="1" fillId="7" borderId="0" xfId="0" applyNumberFormat="1" applyFont="1" applyFill="1"/>
    <xf numFmtId="2" fontId="10" fillId="7" borderId="1" xfId="0" applyNumberFormat="1" applyFont="1" applyFill="1" applyBorder="1"/>
    <xf numFmtId="4" fontId="1" fillId="7" borderId="1" xfId="0" applyNumberFormat="1" applyFont="1" applyFill="1" applyBorder="1"/>
    <xf numFmtId="4" fontId="1" fillId="12" borderId="1" xfId="0" applyNumberFormat="1" applyFont="1" applyFill="1" applyBorder="1"/>
    <xf numFmtId="3" fontId="1" fillId="12" borderId="1" xfId="0" applyNumberFormat="1" applyFont="1" applyFill="1" applyBorder="1"/>
    <xf numFmtId="0" fontId="2" fillId="24" borderId="0" xfId="0" applyFont="1" applyFill="1"/>
    <xf numFmtId="4" fontId="1" fillId="21" borderId="1" xfId="0" applyNumberFormat="1" applyFont="1" applyFill="1" applyBorder="1"/>
    <xf numFmtId="4" fontId="1" fillId="23" borderId="1" xfId="0" applyNumberFormat="1" applyFont="1" applyFill="1" applyBorder="1"/>
    <xf numFmtId="3" fontId="1" fillId="21" borderId="1" xfId="0" applyNumberFormat="1" applyFont="1" applyFill="1" applyBorder="1"/>
    <xf numFmtId="2" fontId="1" fillId="7" borderId="1" xfId="0" applyNumberFormat="1" applyFont="1" applyFill="1" applyBorder="1"/>
    <xf numFmtId="1" fontId="1" fillId="21" borderId="5" xfId="0" applyNumberFormat="1" applyFont="1" applyFill="1" applyBorder="1" applyAlignment="1">
      <alignment horizontal="center"/>
    </xf>
    <xf numFmtId="3" fontId="1" fillId="21" borderId="5" xfId="0" applyNumberFormat="1" applyFont="1" applyFill="1" applyBorder="1" applyAlignment="1">
      <alignment horizontal="center"/>
    </xf>
    <xf numFmtId="1" fontId="1" fillId="21" borderId="3" xfId="0" applyNumberFormat="1" applyFont="1" applyFill="1" applyBorder="1" applyAlignment="1">
      <alignment horizontal="center"/>
    </xf>
    <xf numFmtId="1" fontId="1" fillId="21" borderId="4" xfId="0" applyNumberFormat="1" applyFont="1" applyFill="1" applyBorder="1" applyAlignment="1">
      <alignment horizontal="center"/>
    </xf>
    <xf numFmtId="4" fontId="1" fillId="7" borderId="6" xfId="0" applyNumberFormat="1" applyFont="1" applyFill="1" applyBorder="1"/>
    <xf numFmtId="4" fontId="1" fillId="12" borderId="1" xfId="0" applyNumberFormat="1" applyFont="1" applyFill="1" applyBorder="1" applyAlignment="1">
      <alignment horizontal="right"/>
    </xf>
    <xf numFmtId="0" fontId="3" fillId="7" borderId="5" xfId="0" applyFont="1" applyFill="1" applyBorder="1"/>
    <xf numFmtId="0" fontId="1" fillId="24" borderId="4" xfId="0" applyFont="1" applyFill="1" applyBorder="1"/>
    <xf numFmtId="0" fontId="1" fillId="24" borderId="5" xfId="0" applyFont="1" applyFill="1" applyBorder="1"/>
    <xf numFmtId="0" fontId="1" fillId="24" borderId="3" xfId="0" applyFont="1" applyFill="1" applyBorder="1"/>
    <xf numFmtId="0" fontId="1" fillId="24" borderId="1" xfId="0" applyFont="1" applyFill="1" applyBorder="1"/>
    <xf numFmtId="168" fontId="11" fillId="24" borderId="4" xfId="1" applyFont="1" applyFill="1" applyBorder="1"/>
    <xf numFmtId="168" fontId="11" fillId="24" borderId="3" xfId="1" applyFont="1" applyFill="1" applyBorder="1"/>
    <xf numFmtId="4" fontId="1" fillId="25" borderId="11" xfId="0" applyNumberFormat="1" applyFont="1" applyFill="1" applyBorder="1"/>
    <xf numFmtId="4" fontId="10" fillId="7" borderId="1" xfId="0" applyNumberFormat="1" applyFont="1" applyFill="1" applyBorder="1"/>
    <xf numFmtId="4" fontId="1" fillId="25" borderId="0" xfId="0" applyNumberFormat="1" applyFont="1" applyFill="1"/>
    <xf numFmtId="3" fontId="1" fillId="25" borderId="14" xfId="0" applyNumberFormat="1" applyFont="1" applyFill="1" applyBorder="1"/>
    <xf numFmtId="4" fontId="10" fillId="7" borderId="13" xfId="0" applyNumberFormat="1" applyFont="1" applyFill="1" applyBorder="1"/>
    <xf numFmtId="3" fontId="10" fillId="7" borderId="8" xfId="0" applyNumberFormat="1" applyFont="1" applyFill="1" applyBorder="1"/>
    <xf numFmtId="4" fontId="10" fillId="7" borderId="10" xfId="0" applyNumberFormat="1" applyFont="1" applyFill="1" applyBorder="1"/>
    <xf numFmtId="3" fontId="10" fillId="7" borderId="15" xfId="0" applyNumberFormat="1" applyFont="1" applyFill="1" applyBorder="1"/>
    <xf numFmtId="2" fontId="10" fillId="7" borderId="0" xfId="0" applyNumberFormat="1" applyFont="1" applyFill="1"/>
    <xf numFmtId="1" fontId="10" fillId="7" borderId="14" xfId="0" applyNumberFormat="1" applyFont="1" applyFill="1" applyBorder="1"/>
    <xf numFmtId="167" fontId="1" fillId="7" borderId="4" xfId="0" applyNumberFormat="1" applyFont="1" applyFill="1" applyBorder="1"/>
    <xf numFmtId="2" fontId="6" fillId="7" borderId="5" xfId="0" applyNumberFormat="1" applyFont="1" applyFill="1" applyBorder="1" applyAlignment="1">
      <alignment horizontal="right"/>
    </xf>
    <xf numFmtId="165" fontId="1" fillId="0" borderId="4" xfId="0" applyNumberFormat="1" applyFont="1" applyBorder="1"/>
    <xf numFmtId="4" fontId="1" fillId="7" borderId="4" xfId="0" applyNumberFormat="1" applyFont="1" applyFill="1" applyBorder="1"/>
    <xf numFmtId="4" fontId="1" fillId="7" borderId="3" xfId="0" applyNumberFormat="1" applyFont="1" applyFill="1" applyBorder="1"/>
    <xf numFmtId="2" fontId="1" fillId="7" borderId="13" xfId="0" applyNumberFormat="1" applyFont="1" applyFill="1" applyBorder="1"/>
    <xf numFmtId="2" fontId="1" fillId="7" borderId="8" xfId="0" applyNumberFormat="1" applyFont="1" applyFill="1" applyBorder="1"/>
    <xf numFmtId="2" fontId="1" fillId="7" borderId="11" xfId="0" applyNumberFormat="1" applyFont="1" applyFill="1" applyBorder="1"/>
    <xf numFmtId="2" fontId="1" fillId="7" borderId="14" xfId="0" applyNumberFormat="1" applyFont="1" applyFill="1" applyBorder="1"/>
    <xf numFmtId="2" fontId="1" fillId="7" borderId="10" xfId="0" applyNumberFormat="1" applyFont="1" applyFill="1" applyBorder="1"/>
    <xf numFmtId="2" fontId="1" fillId="7" borderId="15" xfId="0" applyNumberFormat="1" applyFont="1" applyFill="1" applyBorder="1"/>
    <xf numFmtId="1" fontId="1" fillId="21" borderId="8" xfId="0" applyNumberFormat="1" applyFont="1" applyFill="1" applyBorder="1"/>
    <xf numFmtId="1" fontId="1" fillId="21" borderId="14" xfId="0" applyNumberFormat="1" applyFont="1" applyFill="1" applyBorder="1"/>
    <xf numFmtId="1" fontId="1" fillId="21" borderId="15" xfId="0" applyNumberFormat="1" applyFont="1" applyFill="1" applyBorder="1"/>
    <xf numFmtId="4" fontId="3" fillId="0" borderId="4" xfId="0" applyNumberFormat="1" applyFont="1" applyBorder="1"/>
    <xf numFmtId="165" fontId="1" fillId="0" borderId="10" xfId="0" applyNumberFormat="1" applyFont="1" applyBorder="1"/>
    <xf numFmtId="2" fontId="10" fillId="7" borderId="3" xfId="0" applyNumberFormat="1" applyFont="1" applyFill="1" applyBorder="1"/>
    <xf numFmtId="2" fontId="10" fillId="7" borderId="4" xfId="0" applyNumberFormat="1" applyFont="1" applyFill="1" applyBorder="1"/>
    <xf numFmtId="1" fontId="13" fillId="20" borderId="1" xfId="0" applyNumberFormat="1" applyFont="1" applyFill="1" applyBorder="1" applyAlignment="1">
      <alignment horizontal="right"/>
    </xf>
    <xf numFmtId="1" fontId="1" fillId="21" borderId="13" xfId="0" applyNumberFormat="1" applyFont="1" applyFill="1" applyBorder="1" applyAlignment="1">
      <alignment horizontal="center"/>
    </xf>
    <xf numFmtId="2" fontId="1" fillId="7" borderId="0" xfId="0" applyNumberFormat="1" applyFont="1" applyFill="1"/>
    <xf numFmtId="3" fontId="1" fillId="21" borderId="14" xfId="0" applyNumberFormat="1" applyFont="1" applyFill="1" applyBorder="1"/>
    <xf numFmtId="4" fontId="1" fillId="21" borderId="5" xfId="0" applyNumberFormat="1" applyFont="1" applyFill="1" applyBorder="1"/>
    <xf numFmtId="0" fontId="3" fillId="0" borderId="4" xfId="0" quotePrefix="1" applyFont="1" applyBorder="1" applyAlignment="1">
      <alignment horizontal="left"/>
    </xf>
    <xf numFmtId="4" fontId="1" fillId="0" borderId="4" xfId="0" applyNumberFormat="1" applyFont="1" applyBorder="1"/>
    <xf numFmtId="0" fontId="3" fillId="0" borderId="3" xfId="0" quotePrefix="1" applyFont="1" applyBorder="1" applyAlignment="1">
      <alignment horizontal="left"/>
    </xf>
    <xf numFmtId="4" fontId="1" fillId="0" borderId="3" xfId="0" applyNumberFormat="1" applyFont="1" applyBorder="1"/>
    <xf numFmtId="0" fontId="2" fillId="9" borderId="4" xfId="0" applyFont="1" applyFill="1" applyBorder="1" applyAlignment="1">
      <alignment horizontal="left"/>
    </xf>
    <xf numFmtId="166" fontId="3" fillId="3" borderId="1" xfId="0" applyNumberFormat="1" applyFont="1" applyFill="1" applyBorder="1"/>
    <xf numFmtId="2" fontId="6" fillId="20" borderId="1" xfId="0" applyNumberFormat="1" applyFont="1" applyFill="1" applyBorder="1" applyAlignment="1">
      <alignment horizontal="right"/>
    </xf>
    <xf numFmtId="4" fontId="10" fillId="7" borderId="9" xfId="0" applyNumberFormat="1" applyFont="1" applyFill="1" applyBorder="1"/>
    <xf numFmtId="4" fontId="10" fillId="7" borderId="12" xfId="0" applyNumberFormat="1" applyFont="1" applyFill="1" applyBorder="1"/>
    <xf numFmtId="2" fontId="1" fillId="21" borderId="8" xfId="0" applyNumberFormat="1" applyFont="1" applyFill="1" applyBorder="1"/>
    <xf numFmtId="2" fontId="1" fillId="21" borderId="14" xfId="0" applyNumberFormat="1" applyFont="1" applyFill="1" applyBorder="1"/>
    <xf numFmtId="2" fontId="1" fillId="21" borderId="15" xfId="0" applyNumberFormat="1" applyFont="1" applyFill="1" applyBorder="1"/>
    <xf numFmtId="1" fontId="13" fillId="20" borderId="4" xfId="0" applyNumberFormat="1" applyFont="1" applyFill="1" applyBorder="1" applyAlignment="1">
      <alignment horizontal="right"/>
    </xf>
    <xf numFmtId="2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2" fontId="1" fillId="7" borderId="3" xfId="0" applyNumberFormat="1" applyFont="1" applyFill="1" applyBorder="1"/>
    <xf numFmtId="2" fontId="1" fillId="0" borderId="1" xfId="0" applyNumberFormat="1" applyFont="1" applyBorder="1"/>
    <xf numFmtId="1" fontId="13" fillId="24" borderId="0" xfId="0" applyNumberFormat="1" applyFont="1" applyFill="1" applyAlignment="1">
      <alignment horizontal="right"/>
    </xf>
    <xf numFmtId="167" fontId="6" fillId="20" borderId="4" xfId="0" applyNumberFormat="1" applyFont="1" applyFill="1" applyBorder="1" applyAlignment="1">
      <alignment horizontal="right"/>
    </xf>
    <xf numFmtId="167" fontId="6" fillId="20" borderId="5" xfId="0" applyNumberFormat="1" applyFont="1" applyFill="1" applyBorder="1" applyAlignment="1">
      <alignment horizontal="right"/>
    </xf>
    <xf numFmtId="1" fontId="1" fillId="19" borderId="4" xfId="0" applyNumberFormat="1" applyFont="1" applyFill="1" applyBorder="1" applyAlignment="1">
      <alignment horizontal="right"/>
    </xf>
    <xf numFmtId="3" fontId="1" fillId="7" borderId="1" xfId="0" applyNumberFormat="1" applyFont="1" applyFill="1" applyBorder="1"/>
    <xf numFmtId="4" fontId="1" fillId="22" borderId="1" xfId="0" applyNumberFormat="1" applyFont="1" applyFill="1" applyBorder="1"/>
    <xf numFmtId="3" fontId="1" fillId="22" borderId="1" xfId="0" applyNumberFormat="1" applyFont="1" applyFill="1" applyBorder="1"/>
    <xf numFmtId="0" fontId="3" fillId="12" borderId="6" xfId="0" applyFont="1" applyFill="1" applyBorder="1" applyAlignment="1">
      <alignment horizontal="left"/>
    </xf>
    <xf numFmtId="0" fontId="3" fillId="12" borderId="7" xfId="0" applyFont="1" applyFill="1" applyBorder="1" applyAlignment="1">
      <alignment horizontal="left"/>
    </xf>
    <xf numFmtId="4" fontId="3" fillId="12" borderId="7" xfId="0" applyNumberFormat="1" applyFont="1" applyFill="1" applyBorder="1" applyAlignment="1">
      <alignment horizontal="left"/>
    </xf>
    <xf numFmtId="4" fontId="3" fillId="12" borderId="2" xfId="0" applyNumberFormat="1" applyFont="1" applyFill="1" applyBorder="1" applyAlignment="1">
      <alignment horizontal="left"/>
    </xf>
    <xf numFmtId="0" fontId="3" fillId="12" borderId="12" xfId="0" applyFont="1" applyFill="1" applyBorder="1" applyAlignment="1">
      <alignment horizontal="left"/>
    </xf>
    <xf numFmtId="4" fontId="3" fillId="12" borderId="12" xfId="0" applyNumberFormat="1" applyFont="1" applyFill="1" applyBorder="1" applyAlignment="1">
      <alignment horizontal="left"/>
    </xf>
    <xf numFmtId="4" fontId="3" fillId="12" borderId="15" xfId="0" applyNumberFormat="1" applyFont="1" applyFill="1" applyBorder="1" applyAlignment="1">
      <alignment horizontal="left"/>
    </xf>
    <xf numFmtId="0" fontId="2" fillId="13" borderId="6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left"/>
    </xf>
    <xf numFmtId="0" fontId="2" fillId="13" borderId="12" xfId="0" applyFont="1" applyFill="1" applyBorder="1" applyAlignment="1">
      <alignment horizontal="left"/>
    </xf>
    <xf numFmtId="4" fontId="2" fillId="13" borderId="12" xfId="0" applyNumberFormat="1" applyFont="1" applyFill="1" applyBorder="1" applyAlignment="1">
      <alignment horizontal="left"/>
    </xf>
    <xf numFmtId="4" fontId="2" fillId="13" borderId="15" xfId="0" applyNumberFormat="1" applyFont="1" applyFill="1" applyBorder="1" applyAlignment="1">
      <alignment horizontal="left"/>
    </xf>
    <xf numFmtId="0" fontId="3" fillId="15" borderId="13" xfId="0" applyFont="1" applyFill="1" applyBorder="1" applyAlignment="1">
      <alignment horizontal="left"/>
    </xf>
    <xf numFmtId="0" fontId="3" fillId="15" borderId="9" xfId="0" applyFont="1" applyFill="1" applyBorder="1" applyAlignment="1">
      <alignment horizontal="left"/>
    </xf>
    <xf numFmtId="0" fontId="3" fillId="14" borderId="11" xfId="0" applyFont="1" applyFill="1" applyBorder="1"/>
    <xf numFmtId="0" fontId="3" fillId="14" borderId="0" xfId="0" applyFont="1" applyFill="1"/>
    <xf numFmtId="0" fontId="3" fillId="13" borderId="13" xfId="0" applyFont="1" applyFill="1" applyBorder="1" applyAlignment="1">
      <alignment horizontal="left"/>
    </xf>
    <xf numFmtId="0" fontId="3" fillId="13" borderId="9" xfId="0" applyFont="1" applyFill="1" applyBorder="1" applyAlignment="1">
      <alignment horizontal="left"/>
    </xf>
    <xf numFmtId="0" fontId="3" fillId="13" borderId="8" xfId="0" applyFont="1" applyFill="1" applyBorder="1" applyAlignment="1">
      <alignment horizontal="left"/>
    </xf>
    <xf numFmtId="0" fontId="3" fillId="12" borderId="10" xfId="0" quotePrefix="1" applyFont="1" applyFill="1" applyBorder="1" applyAlignment="1">
      <alignment horizontal="left"/>
    </xf>
    <xf numFmtId="0" fontId="3" fillId="12" borderId="12" xfId="0" quotePrefix="1" applyFont="1" applyFill="1" applyBorder="1" applyAlignment="1">
      <alignment horizontal="left"/>
    </xf>
    <xf numFmtId="0" fontId="3" fillId="12" borderId="15" xfId="0" quotePrefix="1" applyFont="1" applyFill="1" applyBorder="1" applyAlignment="1">
      <alignment horizontal="left"/>
    </xf>
    <xf numFmtId="0" fontId="3" fillId="12" borderId="6" xfId="0" quotePrefix="1" applyFont="1" applyFill="1" applyBorder="1" applyAlignment="1">
      <alignment horizontal="left"/>
    </xf>
    <xf numFmtId="0" fontId="3" fillId="12" borderId="7" xfId="0" quotePrefix="1" applyFont="1" applyFill="1" applyBorder="1" applyAlignment="1">
      <alignment horizontal="left"/>
    </xf>
    <xf numFmtId="4" fontId="3" fillId="12" borderId="12" xfId="0" quotePrefix="1" applyNumberFormat="1" applyFont="1" applyFill="1" applyBorder="1" applyAlignment="1">
      <alignment horizontal="left"/>
    </xf>
    <xf numFmtId="4" fontId="3" fillId="12" borderId="15" xfId="0" quotePrefix="1" applyNumberFormat="1" applyFont="1" applyFill="1" applyBorder="1" applyAlignment="1">
      <alignment horizontal="left"/>
    </xf>
    <xf numFmtId="0" fontId="2" fillId="16" borderId="6" xfId="0" applyFont="1" applyFill="1" applyBorder="1" applyAlignment="1">
      <alignment horizontal="left"/>
    </xf>
    <xf numFmtId="0" fontId="3" fillId="16" borderId="2" xfId="0" applyFont="1" applyFill="1" applyBorder="1"/>
    <xf numFmtId="0" fontId="3" fillId="8" borderId="13" xfId="0" applyFont="1" applyFill="1" applyBorder="1"/>
    <xf numFmtId="0" fontId="3" fillId="8" borderId="9" xfId="0" applyFont="1" applyFill="1" applyBorder="1"/>
    <xf numFmtId="0" fontId="3" fillId="8" borderId="6" xfId="0" applyFont="1" applyFill="1" applyBorder="1"/>
    <xf numFmtId="0" fontId="3" fillId="8" borderId="7" xfId="0" applyFont="1" applyFill="1" applyBorder="1"/>
    <xf numFmtId="0" fontId="3" fillId="8" borderId="2" xfId="0" applyFont="1" applyFill="1" applyBorder="1"/>
    <xf numFmtId="165" fontId="3" fillId="4" borderId="10" xfId="0" applyNumberFormat="1" applyFont="1" applyFill="1" applyBorder="1" applyAlignment="1">
      <alignment horizontal="center"/>
    </xf>
    <xf numFmtId="165" fontId="3" fillId="4" borderId="12" xfId="0" applyNumberFormat="1" applyFont="1" applyFill="1" applyBorder="1" applyAlignment="1">
      <alignment horizontal="center"/>
    </xf>
    <xf numFmtId="165" fontId="3" fillId="4" borderId="15" xfId="0" applyNumberFormat="1" applyFont="1" applyFill="1" applyBorder="1" applyAlignment="1">
      <alignment horizontal="center"/>
    </xf>
    <xf numFmtId="165" fontId="3" fillId="4" borderId="6" xfId="0" applyNumberFormat="1" applyFont="1" applyFill="1" applyBorder="1" applyAlignment="1">
      <alignment horizontal="center"/>
    </xf>
    <xf numFmtId="165" fontId="3" fillId="4" borderId="7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165" fontId="3" fillId="4" borderId="9" xfId="0" applyNumberFormat="1" applyFont="1" applyFill="1" applyBorder="1" applyAlignment="1">
      <alignment horizontal="center"/>
    </xf>
    <xf numFmtId="165" fontId="3" fillId="4" borderId="8" xfId="0" applyNumberFormat="1" applyFont="1" applyFill="1" applyBorder="1" applyAlignment="1">
      <alignment horizontal="center"/>
    </xf>
    <xf numFmtId="0" fontId="3" fillId="8" borderId="0" xfId="0" applyFont="1" applyFill="1"/>
    <xf numFmtId="0" fontId="3" fillId="8" borderId="14" xfId="0" applyFont="1" applyFill="1" applyBorder="1"/>
    <xf numFmtId="0" fontId="3" fillId="17" borderId="6" xfId="0" applyFont="1" applyFill="1" applyBorder="1"/>
    <xf numFmtId="0" fontId="3" fillId="17" borderId="7" xfId="0" applyFont="1" applyFill="1" applyBorder="1"/>
    <xf numFmtId="0" fontId="3" fillId="17" borderId="0" xfId="0" applyFont="1" applyFill="1"/>
    <xf numFmtId="0" fontId="3" fillId="17" borderId="14" xfId="0" applyFont="1" applyFill="1" applyBorder="1"/>
    <xf numFmtId="0" fontId="3" fillId="17" borderId="11" xfId="0" applyFont="1" applyFill="1" applyBorder="1"/>
    <xf numFmtId="0" fontId="3" fillId="8" borderId="11" xfId="0" applyFont="1" applyFill="1" applyBorder="1"/>
    <xf numFmtId="165" fontId="3" fillId="10" borderId="3" xfId="0" applyNumberFormat="1" applyFont="1" applyFill="1" applyBorder="1"/>
    <xf numFmtId="0" fontId="3" fillId="0" borderId="3" xfId="0" applyFont="1" applyBorder="1"/>
    <xf numFmtId="0" fontId="3" fillId="0" borderId="1" xfId="0" applyFont="1" applyBorder="1"/>
    <xf numFmtId="0" fontId="3" fillId="0" borderId="4" xfId="0" applyFont="1" applyBorder="1"/>
    <xf numFmtId="0" fontId="3" fillId="18" borderId="13" xfId="0" applyFont="1" applyFill="1" applyBorder="1" applyAlignment="1">
      <alignment horizontal="left"/>
    </xf>
    <xf numFmtId="0" fontId="3" fillId="18" borderId="9" xfId="0" applyFont="1" applyFill="1" applyBorder="1" applyAlignment="1">
      <alignment horizontal="left"/>
    </xf>
    <xf numFmtId="0" fontId="3" fillId="18" borderId="6" xfId="0" applyFont="1" applyFill="1" applyBorder="1" applyAlignment="1">
      <alignment horizontal="left"/>
    </xf>
    <xf numFmtId="0" fontId="3" fillId="18" borderId="7" xfId="0" applyFont="1" applyFill="1" applyBorder="1" applyAlignment="1">
      <alignment horizontal="left"/>
    </xf>
    <xf numFmtId="4" fontId="3" fillId="4" borderId="6" xfId="0" applyNumberFormat="1" applyFont="1" applyFill="1" applyBorder="1" applyAlignment="1">
      <alignment horizontal="center"/>
    </xf>
    <xf numFmtId="4" fontId="3" fillId="4" borderId="7" xfId="0" applyNumberFormat="1" applyFont="1" applyFill="1" applyBorder="1" applyAlignment="1">
      <alignment horizontal="center"/>
    </xf>
    <xf numFmtId="4" fontId="1" fillId="18" borderId="9" xfId="0" applyNumberFormat="1" applyFont="1" applyFill="1" applyBorder="1"/>
    <xf numFmtId="4" fontId="1" fillId="18" borderId="0" xfId="0" applyNumberFormat="1" applyFont="1" applyFill="1"/>
    <xf numFmtId="4" fontId="1" fillId="18" borderId="14" xfId="0" applyNumberFormat="1" applyFont="1" applyFill="1" applyBorder="1"/>
    <xf numFmtId="0" fontId="3" fillId="18" borderId="11" xfId="0" applyFont="1" applyFill="1" applyBorder="1" applyAlignment="1">
      <alignment horizontal="left"/>
    </xf>
    <xf numFmtId="0" fontId="3" fillId="18" borderId="0" xfId="0" applyFont="1" applyFill="1" applyAlignment="1">
      <alignment horizontal="left"/>
    </xf>
    <xf numFmtId="0" fontId="3" fillId="14" borderId="1" xfId="0" applyFont="1" applyFill="1" applyBorder="1"/>
    <xf numFmtId="4" fontId="3" fillId="4" borderId="3" xfId="0" applyNumberFormat="1" applyFont="1" applyFill="1" applyBorder="1"/>
    <xf numFmtId="0" fontId="3" fillId="0" borderId="10" xfId="0" applyFont="1" applyBorder="1"/>
    <xf numFmtId="0" fontId="3" fillId="0" borderId="6" xfId="0" applyFont="1" applyBorder="1"/>
    <xf numFmtId="4" fontId="3" fillId="4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/>
    <xf numFmtId="4" fontId="3" fillId="4" borderId="11" xfId="0" applyNumberFormat="1" applyFont="1" applyFill="1" applyBorder="1" applyAlignment="1">
      <alignment horizontal="center"/>
    </xf>
    <xf numFmtId="4" fontId="3" fillId="4" borderId="0" xfId="0" applyNumberFormat="1" applyFont="1" applyFill="1" applyAlignment="1">
      <alignment horizontal="center"/>
    </xf>
    <xf numFmtId="0" fontId="3" fillId="8" borderId="1" xfId="0" applyFont="1" applyFill="1" applyBorder="1"/>
    <xf numFmtId="0" fontId="3" fillId="18" borderId="1" xfId="0" applyFont="1" applyFill="1" applyBorder="1"/>
    <xf numFmtId="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2" fillId="6" borderId="1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10" borderId="11" xfId="0" applyFont="1" applyFill="1" applyBorder="1" applyAlignment="1">
      <alignment horizontal="left"/>
    </xf>
    <xf numFmtId="0" fontId="2" fillId="10" borderId="0" xfId="0" applyFont="1" applyFill="1" applyAlignment="1">
      <alignment horizontal="left"/>
    </xf>
    <xf numFmtId="0" fontId="2" fillId="6" borderId="11" xfId="0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3" fillId="18" borderId="10" xfId="0" applyFont="1" applyFill="1" applyBorder="1" applyAlignment="1">
      <alignment horizontal="left"/>
    </xf>
    <xf numFmtId="0" fontId="3" fillId="18" borderId="12" xfId="0" applyFont="1" applyFill="1" applyBorder="1" applyAlignment="1">
      <alignment horizontal="left"/>
    </xf>
    <xf numFmtId="0" fontId="3" fillId="14" borderId="6" xfId="0" applyFont="1" applyFill="1" applyBorder="1" applyAlignment="1">
      <alignment horizontal="left"/>
    </xf>
    <xf numFmtId="0" fontId="3" fillId="14" borderId="7" xfId="0" applyFont="1" applyFill="1" applyBorder="1" applyAlignment="1">
      <alignment horizontal="left"/>
    </xf>
    <xf numFmtId="0" fontId="2" fillId="14" borderId="11" xfId="0" applyFont="1" applyFill="1" applyBorder="1"/>
    <xf numFmtId="0" fontId="2" fillId="14" borderId="0" xfId="0" applyFont="1" applyFill="1"/>
  </cellXfs>
  <cellStyles count="4">
    <cellStyle name="Standaard" xfId="0" builtinId="0"/>
    <cellStyle name="Standaard 2" xfId="1" xr:uid="{21C824E5-46E0-4F1E-ABB8-6A8DFB872E93}"/>
    <cellStyle name="Standaard 3" xfId="3" xr:uid="{F3B8A25E-6BD7-445B-B593-F48D93BAD2A8}"/>
    <cellStyle name="Valuta" xfId="2" builtinId="4"/>
  </cellStyles>
  <dxfs count="0"/>
  <tableStyles count="0" defaultTableStyle="TableStyleMedium2" defaultPivotStyle="PivotStyleLight16"/>
  <colors>
    <mruColors>
      <color rgb="FFFFFF99"/>
      <color rgb="FF99CCFF"/>
      <color rgb="FF66FFCC"/>
      <color rgb="FFDCE6F1"/>
      <color rgb="FFC4BD97"/>
      <color rgb="FFFFFF66"/>
      <color rgb="FF17E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5"/>
  <sheetViews>
    <sheetView tabSelected="1" zoomScale="115" zoomScaleNormal="115" workbookViewId="0">
      <pane xSplit="1" topLeftCell="N1" activePane="topRight" state="frozen"/>
      <selection pane="topRight" activeCell="B232" sqref="B232:V232"/>
    </sheetView>
  </sheetViews>
  <sheetFormatPr defaultRowHeight="12.75" x14ac:dyDescent="0.2"/>
  <cols>
    <col min="1" max="1" width="33.85546875" style="4" customWidth="1"/>
    <col min="2" max="2" width="8.140625" style="2" bestFit="1" customWidth="1"/>
    <col min="3" max="3" width="8.28515625" style="3" customWidth="1"/>
    <col min="4" max="4" width="8.7109375" style="3" customWidth="1"/>
    <col min="5" max="5" width="8.140625" style="3" customWidth="1"/>
    <col min="6" max="6" width="8" style="3" customWidth="1"/>
    <col min="7" max="7" width="8.140625" style="3" customWidth="1"/>
    <col min="8" max="8" width="7.5703125" style="3" customWidth="1"/>
    <col min="9" max="9" width="8.5703125" style="3" customWidth="1"/>
    <col min="10" max="12" width="8.28515625" style="3" customWidth="1"/>
    <col min="13" max="13" width="8.28515625" style="10" customWidth="1"/>
    <col min="14" max="14" width="10.42578125" style="10" customWidth="1"/>
    <col min="15" max="15" width="10.5703125" bestFit="1" customWidth="1"/>
    <col min="16" max="16" width="11.5703125" customWidth="1"/>
    <col min="17" max="17" width="13.5703125" style="50" customWidth="1"/>
    <col min="18" max="21" width="12.28515625" style="50" customWidth="1"/>
    <col min="22" max="22" width="11.5703125" style="51" customWidth="1"/>
  </cols>
  <sheetData>
    <row r="1" spans="1:22" x14ac:dyDescent="0.2">
      <c r="A1" s="256" t="s">
        <v>155</v>
      </c>
      <c r="B1" s="255"/>
      <c r="C1" s="255"/>
      <c r="D1" s="255"/>
      <c r="E1" s="257"/>
      <c r="F1" s="254" t="s">
        <v>48</v>
      </c>
      <c r="G1" s="255"/>
      <c r="H1" s="255"/>
      <c r="I1" s="255"/>
      <c r="J1" s="10"/>
      <c r="K1" s="10"/>
      <c r="L1" s="10"/>
      <c r="Q1" s="52"/>
    </row>
    <row r="2" spans="1:22" x14ac:dyDescent="0.2">
      <c r="A2" s="11"/>
      <c r="B2" s="12"/>
      <c r="C2" s="57">
        <f>C231</f>
        <v>1.0145999999999999</v>
      </c>
      <c r="D2" s="57">
        <f t="shared" ref="D2:M2" si="0">D231</f>
        <v>1.0447</v>
      </c>
      <c r="E2" s="57">
        <f t="shared" si="0"/>
        <v>0.98260000000000003</v>
      </c>
      <c r="F2" s="57">
        <f t="shared" si="0"/>
        <v>1.0262</v>
      </c>
      <c r="G2" s="57">
        <f t="shared" si="0"/>
        <v>1.0212000000000001</v>
      </c>
      <c r="H2" s="57">
        <f t="shared" si="0"/>
        <v>1.0329999999999999</v>
      </c>
      <c r="I2" s="58">
        <f t="shared" si="0"/>
        <v>1.0044999999999999</v>
      </c>
      <c r="J2" s="57">
        <f t="shared" si="0"/>
        <v>0.99380000000000002</v>
      </c>
      <c r="K2" s="57">
        <f t="shared" si="0"/>
        <v>1.002</v>
      </c>
      <c r="L2" s="57">
        <f t="shared" si="0"/>
        <v>1.002</v>
      </c>
      <c r="M2" s="57">
        <f t="shared" si="0"/>
        <v>1.0221</v>
      </c>
    </row>
    <row r="3" spans="1:22" s="1" customFormat="1" x14ac:dyDescent="0.2">
      <c r="A3" s="13" t="s">
        <v>46</v>
      </c>
      <c r="B3" s="14">
        <v>2007</v>
      </c>
      <c r="C3" s="14">
        <v>2008</v>
      </c>
      <c r="D3" s="14">
        <v>2009</v>
      </c>
      <c r="E3" s="14">
        <v>2010</v>
      </c>
      <c r="F3" s="14">
        <v>2011</v>
      </c>
      <c r="G3" s="14">
        <v>2012</v>
      </c>
      <c r="H3" s="14">
        <v>2013</v>
      </c>
      <c r="I3" s="14">
        <v>2014</v>
      </c>
      <c r="J3" s="14">
        <v>2015</v>
      </c>
      <c r="K3" s="14">
        <v>2016</v>
      </c>
      <c r="L3" s="14">
        <v>2017</v>
      </c>
      <c r="M3" s="14">
        <v>2018</v>
      </c>
      <c r="N3" s="44" t="s">
        <v>172</v>
      </c>
      <c r="O3" s="47">
        <v>2019</v>
      </c>
      <c r="P3" s="49" t="s">
        <v>173</v>
      </c>
      <c r="Q3" s="49" t="s">
        <v>176</v>
      </c>
      <c r="R3" s="49" t="s">
        <v>177</v>
      </c>
      <c r="S3" s="49" t="s">
        <v>208</v>
      </c>
      <c r="T3" s="175" t="s">
        <v>212</v>
      </c>
      <c r="U3" s="166" t="s">
        <v>213</v>
      </c>
      <c r="V3" s="149" t="s">
        <v>178</v>
      </c>
    </row>
    <row r="4" spans="1:22" x14ac:dyDescent="0.2">
      <c r="A4" s="15" t="s">
        <v>91</v>
      </c>
      <c r="B4" s="16" t="s">
        <v>47</v>
      </c>
      <c r="C4" s="17">
        <v>1.0370999999999999</v>
      </c>
      <c r="D4" s="17">
        <v>1.0686</v>
      </c>
      <c r="E4" s="17">
        <v>1.0036</v>
      </c>
      <c r="F4" s="17">
        <v>0.93440000000000001</v>
      </c>
      <c r="G4" s="17">
        <v>0.97740000000000005</v>
      </c>
      <c r="H4" s="17">
        <v>0.99</v>
      </c>
      <c r="I4" s="17">
        <v>0.93379999999999996</v>
      </c>
      <c r="J4" s="17">
        <v>0.96879999999999999</v>
      </c>
      <c r="K4" s="17">
        <v>1.0215000000000001</v>
      </c>
      <c r="L4" s="17">
        <v>0.96440000000000003</v>
      </c>
      <c r="M4" s="17">
        <v>1.0855999999999999</v>
      </c>
      <c r="N4" s="45">
        <v>1.4</v>
      </c>
      <c r="O4" s="5">
        <v>1.0663</v>
      </c>
      <c r="P4" s="5">
        <v>1.0608</v>
      </c>
      <c r="Q4" s="64">
        <v>1.0960000000000001</v>
      </c>
      <c r="R4" s="64">
        <f>1.0638</f>
        <v>1.0638000000000001</v>
      </c>
      <c r="S4" s="64">
        <v>1.0491999999999999</v>
      </c>
      <c r="T4" s="64">
        <v>1.0548999999999999</v>
      </c>
      <c r="U4" s="173">
        <v>1.1272</v>
      </c>
      <c r="V4" s="131"/>
    </row>
    <row r="5" spans="1:22" x14ac:dyDescent="0.2">
      <c r="A5" s="15" t="s">
        <v>92</v>
      </c>
      <c r="B5" s="16" t="s">
        <v>47</v>
      </c>
      <c r="C5" s="17">
        <v>1.0145999999999999</v>
      </c>
      <c r="D5" s="17">
        <v>1.0447</v>
      </c>
      <c r="E5" s="17">
        <v>0.98260000000000003</v>
      </c>
      <c r="F5" s="17">
        <v>1.0262</v>
      </c>
      <c r="G5" s="17">
        <v>1.0212000000000001</v>
      </c>
      <c r="H5" s="18">
        <v>1.0329999999999999</v>
      </c>
      <c r="I5" s="17">
        <v>1.0044999999999999</v>
      </c>
      <c r="J5" s="17">
        <v>1.0016</v>
      </c>
      <c r="K5" s="17">
        <v>1.0066999999999999</v>
      </c>
      <c r="L5" s="17">
        <v>0.99660000000000004</v>
      </c>
      <c r="M5" s="17">
        <v>1.0194000000000001</v>
      </c>
      <c r="N5" s="45">
        <v>1</v>
      </c>
      <c r="O5" s="5">
        <v>1.0233000000000001</v>
      </c>
      <c r="P5" s="5">
        <v>1.0250999999999999</v>
      </c>
      <c r="Q5" s="64">
        <v>1</v>
      </c>
      <c r="R5" s="64">
        <v>1.0157</v>
      </c>
      <c r="S5" s="64">
        <v>1.0182</v>
      </c>
      <c r="T5" s="64">
        <v>1.1462000000000001</v>
      </c>
      <c r="U5" s="174">
        <v>1.022</v>
      </c>
      <c r="V5" s="132"/>
    </row>
    <row r="6" spans="1:22" x14ac:dyDescent="0.2">
      <c r="A6" s="19" t="s">
        <v>93</v>
      </c>
      <c r="B6" s="258" t="s">
        <v>94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</row>
    <row r="7" spans="1:22" x14ac:dyDescent="0.2">
      <c r="A7" s="242" t="s">
        <v>95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</row>
    <row r="8" spans="1:22" x14ac:dyDescent="0.2">
      <c r="A8" s="20" t="s">
        <v>0</v>
      </c>
      <c r="B8" s="21">
        <v>709958.52</v>
      </c>
      <c r="C8" s="21">
        <f t="shared" ref="C8:L8" si="1">C$4*B8</f>
        <v>736297.98109199991</v>
      </c>
      <c r="D8" s="21">
        <f t="shared" si="1"/>
        <v>786808.02259491105</v>
      </c>
      <c r="E8" s="21">
        <f t="shared" si="1"/>
        <v>789640.53147625271</v>
      </c>
      <c r="F8" s="21">
        <f t="shared" si="1"/>
        <v>737840.11261141056</v>
      </c>
      <c r="G8" s="21">
        <f t="shared" si="1"/>
        <v>721164.92606639268</v>
      </c>
      <c r="H8" s="21">
        <f t="shared" si="1"/>
        <v>713953.27680572879</v>
      </c>
      <c r="I8" s="21">
        <f t="shared" si="1"/>
        <v>666689.5698811895</v>
      </c>
      <c r="J8" s="21">
        <f t="shared" si="1"/>
        <v>645888.85530089634</v>
      </c>
      <c r="K8" s="21">
        <f t="shared" si="1"/>
        <v>659775.46568986564</v>
      </c>
      <c r="L8" s="21">
        <f t="shared" si="1"/>
        <v>636287.45911130647</v>
      </c>
      <c r="M8" s="21">
        <f t="shared" ref="M8:P9" si="2">ROUND(M$4*L8,2)</f>
        <v>690753.67</v>
      </c>
      <c r="N8" s="46">
        <f t="shared" si="2"/>
        <v>967055.14</v>
      </c>
      <c r="O8" s="7">
        <f t="shared" si="2"/>
        <v>1031170.9</v>
      </c>
      <c r="P8" s="7">
        <f t="shared" si="2"/>
        <v>1093866.0900000001</v>
      </c>
      <c r="Q8" s="100">
        <f t="shared" ref="Q8:U9" si="3">P8*Q$4</f>
        <v>1198877.2346400002</v>
      </c>
      <c r="R8" s="100">
        <f t="shared" si="3"/>
        <v>1275365.6022100323</v>
      </c>
      <c r="S8" s="100">
        <f t="shared" si="3"/>
        <v>1338113.5898387658</v>
      </c>
      <c r="T8" s="100">
        <f t="shared" si="3"/>
        <v>1411576.025920914</v>
      </c>
      <c r="U8" s="101">
        <f t="shared" si="3"/>
        <v>1591128.4964180542</v>
      </c>
      <c r="V8" s="102">
        <f>ROUND(U8,0)</f>
        <v>1591128</v>
      </c>
    </row>
    <row r="9" spans="1:22" x14ac:dyDescent="0.2">
      <c r="A9" s="20" t="s">
        <v>1</v>
      </c>
      <c r="B9" s="21">
        <v>1214.94</v>
      </c>
      <c r="C9" s="21">
        <f t="shared" ref="C9:L9" si="4">C$4*B9</f>
        <v>1260.0142739999999</v>
      </c>
      <c r="D9" s="21">
        <f t="shared" si="4"/>
        <v>1346.4512531963999</v>
      </c>
      <c r="E9" s="21">
        <f t="shared" si="4"/>
        <v>1351.2984777079071</v>
      </c>
      <c r="F9" s="21">
        <f t="shared" si="4"/>
        <v>1262.6532975702685</v>
      </c>
      <c r="G9" s="21">
        <f t="shared" si="4"/>
        <v>1234.1173330451804</v>
      </c>
      <c r="H9" s="21">
        <f t="shared" si="4"/>
        <v>1221.7761597147287</v>
      </c>
      <c r="I9" s="21">
        <f t="shared" si="4"/>
        <v>1140.8945779416135</v>
      </c>
      <c r="J9" s="21">
        <f t="shared" si="4"/>
        <v>1105.2986671098352</v>
      </c>
      <c r="K9" s="21">
        <f t="shared" si="4"/>
        <v>1129.0625884526967</v>
      </c>
      <c r="L9" s="21">
        <f t="shared" si="4"/>
        <v>1088.8679603037808</v>
      </c>
      <c r="M9" s="21">
        <f t="shared" si="2"/>
        <v>1182.08</v>
      </c>
      <c r="N9" s="46">
        <f t="shared" si="2"/>
        <v>1654.91</v>
      </c>
      <c r="O9" s="7">
        <f t="shared" si="2"/>
        <v>1764.63</v>
      </c>
      <c r="P9" s="7">
        <f t="shared" si="2"/>
        <v>1871.92</v>
      </c>
      <c r="Q9" s="100">
        <f t="shared" si="3"/>
        <v>2051.6243200000004</v>
      </c>
      <c r="R9" s="100">
        <f t="shared" si="3"/>
        <v>2182.5179516160006</v>
      </c>
      <c r="S9" s="100">
        <f t="shared" si="3"/>
        <v>2289.8978348355076</v>
      </c>
      <c r="T9" s="100">
        <f t="shared" si="3"/>
        <v>2415.6132259679771</v>
      </c>
      <c r="U9" s="101">
        <f t="shared" si="3"/>
        <v>2722.8792283111038</v>
      </c>
      <c r="V9" s="102">
        <f>ROUND(U9,0)</f>
        <v>2723</v>
      </c>
    </row>
    <row r="10" spans="1:22" x14ac:dyDescent="0.2">
      <c r="A10" s="242" t="s">
        <v>96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</row>
    <row r="11" spans="1:22" x14ac:dyDescent="0.2">
      <c r="A11" s="20" t="s">
        <v>2</v>
      </c>
      <c r="B11" s="21">
        <v>1150346.45</v>
      </c>
      <c r="C11" s="21">
        <f t="shared" ref="C11:L11" si="5">C$4*B11</f>
        <v>1193024.3032949998</v>
      </c>
      <c r="D11" s="21">
        <f t="shared" si="5"/>
        <v>1274865.7705010367</v>
      </c>
      <c r="E11" s="21">
        <f t="shared" si="5"/>
        <v>1279455.2872748405</v>
      </c>
      <c r="F11" s="21">
        <f t="shared" si="5"/>
        <v>1195523.020429611</v>
      </c>
      <c r="G11" s="21">
        <f t="shared" si="5"/>
        <v>1168504.2001679018</v>
      </c>
      <c r="H11" s="21">
        <f t="shared" si="5"/>
        <v>1156819.1581662227</v>
      </c>
      <c r="I11" s="21">
        <f t="shared" si="5"/>
        <v>1080237.7298956187</v>
      </c>
      <c r="J11" s="21">
        <f t="shared" si="5"/>
        <v>1046534.3127228754</v>
      </c>
      <c r="K11" s="21">
        <f t="shared" si="5"/>
        <v>1069034.8004464172</v>
      </c>
      <c r="L11" s="21">
        <f t="shared" si="5"/>
        <v>1030977.1615505248</v>
      </c>
      <c r="M11" s="21">
        <f t="shared" ref="M11:P13" si="6">ROUND(M$4*L11,2)</f>
        <v>1119228.81</v>
      </c>
      <c r="N11" s="46">
        <f t="shared" si="6"/>
        <v>1566920.33</v>
      </c>
      <c r="O11" s="7">
        <f t="shared" si="6"/>
        <v>1670807.15</v>
      </c>
      <c r="P11" s="7">
        <f t="shared" si="6"/>
        <v>1772392.22</v>
      </c>
      <c r="Q11" s="100">
        <f t="shared" ref="Q11:U13" si="7">P11*Q$4</f>
        <v>1942541.8731200001</v>
      </c>
      <c r="R11" s="100">
        <f t="shared" si="7"/>
        <v>2066476.0446250562</v>
      </c>
      <c r="S11" s="100">
        <f t="shared" si="7"/>
        <v>2168146.666020609</v>
      </c>
      <c r="T11" s="100">
        <f t="shared" si="7"/>
        <v>2287177.9179851403</v>
      </c>
      <c r="U11" s="101">
        <f t="shared" si="7"/>
        <v>2578106.9491528501</v>
      </c>
      <c r="V11" s="102">
        <f>ROUND(U11,0)</f>
        <v>2578107</v>
      </c>
    </row>
    <row r="12" spans="1:22" x14ac:dyDescent="0.2">
      <c r="A12" s="20" t="s">
        <v>3</v>
      </c>
      <c r="B12" s="21">
        <v>1272.2</v>
      </c>
      <c r="C12" s="21">
        <f t="shared" ref="C12:L12" si="8">C$4*B12</f>
        <v>1319.3986199999999</v>
      </c>
      <c r="D12" s="21">
        <f t="shared" si="8"/>
        <v>1409.9093653319999</v>
      </c>
      <c r="E12" s="21">
        <f t="shared" si="8"/>
        <v>1414.9850390471952</v>
      </c>
      <c r="F12" s="21">
        <f t="shared" si="8"/>
        <v>1322.1620204856993</v>
      </c>
      <c r="G12" s="21">
        <f t="shared" si="8"/>
        <v>1292.2811588227225</v>
      </c>
      <c r="H12" s="21">
        <f t="shared" si="8"/>
        <v>1279.3583472344953</v>
      </c>
      <c r="I12" s="21">
        <f t="shared" si="8"/>
        <v>1194.6648246475718</v>
      </c>
      <c r="J12" s="21">
        <f t="shared" si="8"/>
        <v>1157.3912821185675</v>
      </c>
      <c r="K12" s="21">
        <f t="shared" si="8"/>
        <v>1182.2751946841167</v>
      </c>
      <c r="L12" s="21">
        <f t="shared" si="8"/>
        <v>1140.1861977533622</v>
      </c>
      <c r="M12" s="21">
        <f t="shared" si="6"/>
        <v>1237.79</v>
      </c>
      <c r="N12" s="46">
        <f t="shared" si="6"/>
        <v>1732.91</v>
      </c>
      <c r="O12" s="7">
        <f t="shared" si="6"/>
        <v>1847.8</v>
      </c>
      <c r="P12" s="7">
        <f t="shared" si="6"/>
        <v>1960.15</v>
      </c>
      <c r="Q12" s="100">
        <f t="shared" si="7"/>
        <v>2148.3244000000004</v>
      </c>
      <c r="R12" s="100">
        <f t="shared" si="7"/>
        <v>2285.3874967200004</v>
      </c>
      <c r="S12" s="100">
        <f t="shared" si="7"/>
        <v>2397.8285615586242</v>
      </c>
      <c r="T12" s="100">
        <f t="shared" si="7"/>
        <v>2529.4693495881925</v>
      </c>
      <c r="U12" s="101">
        <f t="shared" si="7"/>
        <v>2851.2178508558104</v>
      </c>
      <c r="V12" s="102">
        <f>ROUND(U12,0)</f>
        <v>2851</v>
      </c>
    </row>
    <row r="13" spans="1:22" x14ac:dyDescent="0.2">
      <c r="A13" s="20" t="s">
        <v>19</v>
      </c>
      <c r="B13" s="21">
        <v>109147.16</v>
      </c>
      <c r="C13" s="21">
        <f t="shared" ref="C13:L13" si="9">C$4*B13</f>
        <v>113196.519636</v>
      </c>
      <c r="D13" s="21">
        <f t="shared" si="9"/>
        <v>120961.8008830296</v>
      </c>
      <c r="E13" s="21">
        <f t="shared" si="9"/>
        <v>121397.26336620851</v>
      </c>
      <c r="F13" s="21">
        <f t="shared" si="9"/>
        <v>113433.60288938523</v>
      </c>
      <c r="G13" s="21">
        <f t="shared" si="9"/>
        <v>110870.00346408514</v>
      </c>
      <c r="H13" s="21">
        <f t="shared" si="9"/>
        <v>109761.30342944429</v>
      </c>
      <c r="I13" s="21">
        <f t="shared" si="9"/>
        <v>102495.10514241508</v>
      </c>
      <c r="J13" s="21">
        <f t="shared" si="9"/>
        <v>99297.257861971724</v>
      </c>
      <c r="K13" s="21">
        <f t="shared" si="9"/>
        <v>101432.14890600412</v>
      </c>
      <c r="L13" s="21">
        <f t="shared" si="9"/>
        <v>97821.164404950381</v>
      </c>
      <c r="M13" s="21">
        <f t="shared" si="6"/>
        <v>106194.66</v>
      </c>
      <c r="N13" s="46">
        <f t="shared" si="6"/>
        <v>148672.51999999999</v>
      </c>
      <c r="O13" s="7">
        <f t="shared" si="6"/>
        <v>158529.51</v>
      </c>
      <c r="P13" s="7">
        <f t="shared" si="6"/>
        <v>168168.1</v>
      </c>
      <c r="Q13" s="100">
        <f t="shared" si="7"/>
        <v>184312.23760000002</v>
      </c>
      <c r="R13" s="100">
        <f t="shared" si="7"/>
        <v>196071.35835888004</v>
      </c>
      <c r="S13" s="100">
        <f t="shared" si="7"/>
        <v>205718.06919013691</v>
      </c>
      <c r="T13" s="100">
        <f t="shared" si="7"/>
        <v>217011.99118867543</v>
      </c>
      <c r="U13" s="101">
        <f t="shared" si="7"/>
        <v>244615.91646787495</v>
      </c>
      <c r="V13" s="102">
        <f>ROUND(U13,0)</f>
        <v>244616</v>
      </c>
    </row>
    <row r="14" spans="1:22" x14ac:dyDescent="0.2">
      <c r="A14" s="242" t="s">
        <v>97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</row>
    <row r="15" spans="1:22" x14ac:dyDescent="0.2">
      <c r="A15" s="20" t="s">
        <v>0</v>
      </c>
      <c r="B15" s="21">
        <v>1107022.44</v>
      </c>
      <c r="C15" s="21">
        <f t="shared" ref="C15:L15" si="10">C$4*B15</f>
        <v>1148092.9725239999</v>
      </c>
      <c r="D15" s="21">
        <f t="shared" si="10"/>
        <v>1226852.1504391462</v>
      </c>
      <c r="E15" s="21">
        <f t="shared" si="10"/>
        <v>1231268.8181807273</v>
      </c>
      <c r="F15" s="21">
        <f t="shared" si="10"/>
        <v>1150497.5837080716</v>
      </c>
      <c r="G15" s="21">
        <f t="shared" si="10"/>
        <v>1124496.3383162692</v>
      </c>
      <c r="H15" s="21">
        <f t="shared" si="10"/>
        <v>1113251.3749331066</v>
      </c>
      <c r="I15" s="21">
        <f t="shared" si="10"/>
        <v>1039554.1339125349</v>
      </c>
      <c r="J15" s="21">
        <f t="shared" si="10"/>
        <v>1007120.0449344638</v>
      </c>
      <c r="K15" s="21">
        <f t="shared" si="10"/>
        <v>1028773.1259005548</v>
      </c>
      <c r="L15" s="21">
        <f t="shared" si="10"/>
        <v>992148.80261849507</v>
      </c>
      <c r="M15" s="21">
        <f t="shared" ref="M15:P18" si="11">ROUND(M$4*L15,2)</f>
        <v>1077076.74</v>
      </c>
      <c r="N15" s="46">
        <f t="shared" si="11"/>
        <v>1507907.44</v>
      </c>
      <c r="O15" s="7">
        <f t="shared" si="11"/>
        <v>1607881.7</v>
      </c>
      <c r="P15" s="7">
        <f t="shared" si="11"/>
        <v>1705640.91</v>
      </c>
      <c r="Q15" s="100">
        <f t="shared" ref="Q15:U18" si="12">P15*Q$4</f>
        <v>1869382.4373600001</v>
      </c>
      <c r="R15" s="100">
        <f t="shared" si="12"/>
        <v>1988649.0368635682</v>
      </c>
      <c r="S15" s="100">
        <f t="shared" si="12"/>
        <v>2086490.5694772557</v>
      </c>
      <c r="T15" s="100">
        <f t="shared" si="12"/>
        <v>2201038.9017415568</v>
      </c>
      <c r="U15" s="101">
        <f t="shared" si="12"/>
        <v>2481011.0500430828</v>
      </c>
      <c r="V15" s="102">
        <f>ROUND(U15,0)</f>
        <v>2481011</v>
      </c>
    </row>
    <row r="16" spans="1:22" x14ac:dyDescent="0.2">
      <c r="A16" s="20" t="s">
        <v>1</v>
      </c>
      <c r="B16" s="21">
        <v>1264.6600000000001</v>
      </c>
      <c r="C16" s="21">
        <f t="shared" ref="C16:L16" si="13">C$4*B16</f>
        <v>1311.578886</v>
      </c>
      <c r="D16" s="21">
        <f t="shared" si="13"/>
        <v>1401.5531975796</v>
      </c>
      <c r="E16" s="21">
        <f t="shared" si="13"/>
        <v>1406.5987890908866</v>
      </c>
      <c r="F16" s="21">
        <f t="shared" si="13"/>
        <v>1314.3259085265245</v>
      </c>
      <c r="G16" s="21">
        <f t="shared" si="13"/>
        <v>1284.622142993825</v>
      </c>
      <c r="H16" s="21">
        <f t="shared" si="13"/>
        <v>1271.7759215638869</v>
      </c>
      <c r="I16" s="21">
        <f t="shared" si="13"/>
        <v>1187.5843555563574</v>
      </c>
      <c r="J16" s="21">
        <f t="shared" si="13"/>
        <v>1150.531723662999</v>
      </c>
      <c r="K16" s="21">
        <f t="shared" si="13"/>
        <v>1175.2681557217536</v>
      </c>
      <c r="L16" s="21">
        <f t="shared" si="13"/>
        <v>1133.4286093780593</v>
      </c>
      <c r="M16" s="21">
        <f t="shared" si="11"/>
        <v>1230.45</v>
      </c>
      <c r="N16" s="46">
        <f t="shared" si="11"/>
        <v>1722.63</v>
      </c>
      <c r="O16" s="7">
        <f t="shared" si="11"/>
        <v>1836.84</v>
      </c>
      <c r="P16" s="7">
        <f t="shared" si="11"/>
        <v>1948.52</v>
      </c>
      <c r="Q16" s="100">
        <f t="shared" si="12"/>
        <v>2135.5779200000002</v>
      </c>
      <c r="R16" s="100">
        <f t="shared" si="12"/>
        <v>2271.8277912960002</v>
      </c>
      <c r="S16" s="100">
        <f t="shared" si="12"/>
        <v>2383.6017186277631</v>
      </c>
      <c r="T16" s="100">
        <f t="shared" si="12"/>
        <v>2514.4614529804271</v>
      </c>
      <c r="U16" s="101">
        <f t="shared" si="12"/>
        <v>2834.3009497995372</v>
      </c>
      <c r="V16" s="102">
        <f>ROUND(U16,0)</f>
        <v>2834</v>
      </c>
    </row>
    <row r="17" spans="1:22" x14ac:dyDescent="0.2">
      <c r="A17" s="20" t="s">
        <v>19</v>
      </c>
      <c r="B17" s="21">
        <v>109147.16</v>
      </c>
      <c r="C17" s="21">
        <f t="shared" ref="C17:L17" si="14">C$4*B17</f>
        <v>113196.519636</v>
      </c>
      <c r="D17" s="21">
        <f t="shared" si="14"/>
        <v>120961.8008830296</v>
      </c>
      <c r="E17" s="21">
        <f t="shared" si="14"/>
        <v>121397.26336620851</v>
      </c>
      <c r="F17" s="21">
        <f t="shared" si="14"/>
        <v>113433.60288938523</v>
      </c>
      <c r="G17" s="21">
        <f t="shared" si="14"/>
        <v>110870.00346408514</v>
      </c>
      <c r="H17" s="21">
        <f t="shared" si="14"/>
        <v>109761.30342944429</v>
      </c>
      <c r="I17" s="21">
        <f t="shared" si="14"/>
        <v>102495.10514241508</v>
      </c>
      <c r="J17" s="21">
        <f t="shared" si="14"/>
        <v>99297.257861971724</v>
      </c>
      <c r="K17" s="21">
        <f t="shared" si="14"/>
        <v>101432.14890600412</v>
      </c>
      <c r="L17" s="21">
        <f t="shared" si="14"/>
        <v>97821.164404950381</v>
      </c>
      <c r="M17" s="21">
        <f t="shared" si="11"/>
        <v>106194.66</v>
      </c>
      <c r="N17" s="46">
        <f t="shared" si="11"/>
        <v>148672.51999999999</v>
      </c>
      <c r="O17" s="7">
        <f t="shared" si="11"/>
        <v>158529.51</v>
      </c>
      <c r="P17" s="7">
        <f t="shared" si="11"/>
        <v>168168.1</v>
      </c>
      <c r="Q17" s="100">
        <f t="shared" si="12"/>
        <v>184312.23760000002</v>
      </c>
      <c r="R17" s="100">
        <f t="shared" si="12"/>
        <v>196071.35835888004</v>
      </c>
      <c r="S17" s="100">
        <f t="shared" si="12"/>
        <v>205718.06919013691</v>
      </c>
      <c r="T17" s="100">
        <f t="shared" si="12"/>
        <v>217011.99118867543</v>
      </c>
      <c r="U17" s="101">
        <f t="shared" si="12"/>
        <v>244615.91646787495</v>
      </c>
      <c r="V17" s="102">
        <f>ROUND(U17,0)</f>
        <v>244616</v>
      </c>
    </row>
    <row r="18" spans="1:22" x14ac:dyDescent="0.2">
      <c r="A18" s="20" t="s">
        <v>20</v>
      </c>
      <c r="B18" s="21">
        <v>107280.3</v>
      </c>
      <c r="C18" s="21">
        <f t="shared" ref="C18:L18" si="15">C$4*B18</f>
        <v>111260.39912999999</v>
      </c>
      <c r="D18" s="21">
        <f t="shared" si="15"/>
        <v>118892.86251031799</v>
      </c>
      <c r="E18" s="21">
        <f t="shared" si="15"/>
        <v>119320.87681535515</v>
      </c>
      <c r="F18" s="21">
        <f t="shared" si="15"/>
        <v>111493.42729626785</v>
      </c>
      <c r="G18" s="21">
        <f t="shared" si="15"/>
        <v>108973.6758393722</v>
      </c>
      <c r="H18" s="21">
        <f t="shared" si="15"/>
        <v>107883.93908097848</v>
      </c>
      <c r="I18" s="21">
        <f t="shared" si="15"/>
        <v>100742.0223138177</v>
      </c>
      <c r="J18" s="21">
        <f t="shared" si="15"/>
        <v>97598.871217626584</v>
      </c>
      <c r="K18" s="21">
        <f t="shared" si="15"/>
        <v>99697.246948805565</v>
      </c>
      <c r="L18" s="21">
        <f t="shared" si="15"/>
        <v>96148.02495742809</v>
      </c>
      <c r="M18" s="21">
        <f t="shared" si="11"/>
        <v>104378.3</v>
      </c>
      <c r="N18" s="46">
        <f t="shared" si="11"/>
        <v>146129.62</v>
      </c>
      <c r="O18" s="7">
        <f t="shared" si="11"/>
        <v>155818.01</v>
      </c>
      <c r="P18" s="7">
        <f t="shared" si="11"/>
        <v>165291.75</v>
      </c>
      <c r="Q18" s="100">
        <f t="shared" si="12"/>
        <v>181159.758</v>
      </c>
      <c r="R18" s="100">
        <f t="shared" si="12"/>
        <v>192717.75056040002</v>
      </c>
      <c r="S18" s="100">
        <f t="shared" si="12"/>
        <v>202199.46388797168</v>
      </c>
      <c r="T18" s="100">
        <f t="shared" si="12"/>
        <v>213300.21445542132</v>
      </c>
      <c r="U18" s="101">
        <f t="shared" si="12"/>
        <v>240432.00173415089</v>
      </c>
      <c r="V18" s="102">
        <f>ROUND(U18,0)</f>
        <v>240432</v>
      </c>
    </row>
    <row r="19" spans="1:22" x14ac:dyDescent="0.2">
      <c r="A19" s="242" t="s">
        <v>98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</row>
    <row r="20" spans="1:22" x14ac:dyDescent="0.2">
      <c r="A20" s="22" t="s">
        <v>61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</row>
    <row r="21" spans="1:22" x14ac:dyDescent="0.2">
      <c r="A21" s="23" t="s">
        <v>52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</row>
    <row r="22" spans="1:22" x14ac:dyDescent="0.2">
      <c r="A22" s="24" t="s">
        <v>53</v>
      </c>
      <c r="B22" s="36">
        <f>C22/$C$4*1</f>
        <v>1900.779959262801</v>
      </c>
      <c r="C22" s="36">
        <f>D22/$D$4*1</f>
        <v>1971.2988957514508</v>
      </c>
      <c r="D22" s="36">
        <v>2106.5300000000002</v>
      </c>
      <c r="E22" s="31">
        <f t="shared" ref="E22:L24" si="16">E$4*D22</f>
        <v>2114.1135080000004</v>
      </c>
      <c r="F22" s="31">
        <f t="shared" si="16"/>
        <v>1975.4276618752003</v>
      </c>
      <c r="G22" s="31">
        <f t="shared" si="16"/>
        <v>1930.7829967168209</v>
      </c>
      <c r="H22" s="31">
        <f t="shared" si="16"/>
        <v>1911.4751667496528</v>
      </c>
      <c r="I22" s="31">
        <f t="shared" si="16"/>
        <v>1784.9355107108256</v>
      </c>
      <c r="J22" s="31">
        <f t="shared" si="16"/>
        <v>1729.2455227766479</v>
      </c>
      <c r="K22" s="31">
        <f t="shared" si="16"/>
        <v>1766.4243015163461</v>
      </c>
      <c r="L22" s="31">
        <f t="shared" si="16"/>
        <v>1703.5395963823642</v>
      </c>
      <c r="M22" s="31">
        <f t="shared" ref="M22:P24" si="17">ROUND(M$4*L22,2)</f>
        <v>1849.36</v>
      </c>
      <c r="N22" s="31">
        <f t="shared" si="17"/>
        <v>2589.1</v>
      </c>
      <c r="O22" s="6">
        <f t="shared" si="17"/>
        <v>2760.76</v>
      </c>
      <c r="P22" s="6">
        <f t="shared" si="17"/>
        <v>2928.61</v>
      </c>
      <c r="Q22" s="147">
        <f t="shared" ref="Q22:R24" si="18">P22*Q$4</f>
        <v>3209.7565600000003</v>
      </c>
      <c r="R22" s="147">
        <f t="shared" si="18"/>
        <v>3414.5390285280005</v>
      </c>
      <c r="S22" s="129"/>
      <c r="T22" s="129"/>
      <c r="U22" s="129"/>
      <c r="V22" s="130"/>
    </row>
    <row r="23" spans="1:22" x14ac:dyDescent="0.2">
      <c r="A23" s="24" t="s">
        <v>57</v>
      </c>
      <c r="B23" s="25">
        <f>C23/$C$4*1</f>
        <v>1128.0537537428772</v>
      </c>
      <c r="C23" s="25">
        <f>D23/$D$4*1</f>
        <v>1169.904548006738</v>
      </c>
      <c r="D23" s="25">
        <v>1250.1600000000001</v>
      </c>
      <c r="E23" s="21">
        <f t="shared" si="16"/>
        <v>1254.6605760000002</v>
      </c>
      <c r="F23" s="21">
        <f t="shared" si="16"/>
        <v>1172.3548422144002</v>
      </c>
      <c r="G23" s="21">
        <f t="shared" si="16"/>
        <v>1145.8596227803548</v>
      </c>
      <c r="H23" s="21">
        <f t="shared" si="16"/>
        <v>1134.4010265525512</v>
      </c>
      <c r="I23" s="21">
        <f t="shared" si="16"/>
        <v>1059.3036785947722</v>
      </c>
      <c r="J23" s="21">
        <f t="shared" si="16"/>
        <v>1026.2534038226154</v>
      </c>
      <c r="K23" s="21">
        <f t="shared" si="16"/>
        <v>1048.3178520048016</v>
      </c>
      <c r="L23" s="21">
        <f t="shared" si="16"/>
        <v>1010.9977364734307</v>
      </c>
      <c r="M23" s="21">
        <f t="shared" si="17"/>
        <v>1097.54</v>
      </c>
      <c r="N23" s="21">
        <f t="shared" si="17"/>
        <v>1536.56</v>
      </c>
      <c r="O23" s="7">
        <f t="shared" si="17"/>
        <v>1638.43</v>
      </c>
      <c r="P23" s="7">
        <f t="shared" si="17"/>
        <v>1738.05</v>
      </c>
      <c r="Q23" s="99">
        <f t="shared" si="18"/>
        <v>1904.9028000000001</v>
      </c>
      <c r="R23" s="99">
        <f t="shared" si="18"/>
        <v>2026.4355986400003</v>
      </c>
      <c r="S23" s="129"/>
      <c r="T23" s="129"/>
      <c r="U23" s="129"/>
      <c r="V23" s="130"/>
    </row>
    <row r="24" spans="1:22" x14ac:dyDescent="0.2">
      <c r="A24" s="24" t="s">
        <v>54</v>
      </c>
      <c r="B24" s="145">
        <f>C24/$C$4*1</f>
        <v>1101.0290449659212</v>
      </c>
      <c r="C24" s="145">
        <f>D24/$D$4*1</f>
        <v>1141.8772225341568</v>
      </c>
      <c r="D24" s="145">
        <v>1220.21</v>
      </c>
      <c r="E24" s="33">
        <f t="shared" si="16"/>
        <v>1224.602756</v>
      </c>
      <c r="F24" s="33">
        <f t="shared" si="16"/>
        <v>1144.2688152063999</v>
      </c>
      <c r="G24" s="33">
        <f t="shared" si="16"/>
        <v>1118.4083399827355</v>
      </c>
      <c r="H24" s="33">
        <f t="shared" si="16"/>
        <v>1107.2242565829081</v>
      </c>
      <c r="I24" s="33">
        <f t="shared" si="16"/>
        <v>1033.9260107971195</v>
      </c>
      <c r="J24" s="33">
        <f t="shared" si="16"/>
        <v>1001.6675192602494</v>
      </c>
      <c r="K24" s="33">
        <f t="shared" si="16"/>
        <v>1023.2033709243448</v>
      </c>
      <c r="L24" s="33">
        <f t="shared" si="16"/>
        <v>986.7773309194381</v>
      </c>
      <c r="M24" s="33">
        <f t="shared" si="17"/>
        <v>1071.25</v>
      </c>
      <c r="N24" s="33">
        <f t="shared" si="17"/>
        <v>1499.75</v>
      </c>
      <c r="O24" s="133">
        <f t="shared" si="17"/>
        <v>1599.18</v>
      </c>
      <c r="P24" s="133">
        <f t="shared" si="17"/>
        <v>1696.41</v>
      </c>
      <c r="Q24" s="148">
        <f t="shared" si="18"/>
        <v>1859.2653600000003</v>
      </c>
      <c r="R24" s="148">
        <f t="shared" si="18"/>
        <v>1977.8864899680004</v>
      </c>
      <c r="S24" s="129"/>
      <c r="T24" s="129"/>
      <c r="U24" s="129"/>
      <c r="V24" s="130"/>
    </row>
    <row r="25" spans="1:22" x14ac:dyDescent="0.2">
      <c r="A25" s="23" t="s">
        <v>55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</row>
    <row r="26" spans="1:22" x14ac:dyDescent="0.2">
      <c r="A26" s="24" t="s">
        <v>53</v>
      </c>
      <c r="B26" s="36">
        <f>C26/$C$4*1</f>
        <v>1856.5117718638871</v>
      </c>
      <c r="C26" s="36">
        <f>D26/$D$4*1</f>
        <v>1925.3883586000372</v>
      </c>
      <c r="D26" s="36">
        <v>2057.4699999999998</v>
      </c>
      <c r="E26" s="31">
        <f t="shared" ref="E26:L28" si="19">E$4*D26</f>
        <v>2064.8768919999998</v>
      </c>
      <c r="F26" s="31">
        <f t="shared" si="19"/>
        <v>1929.4209678847999</v>
      </c>
      <c r="G26" s="31">
        <f t="shared" si="19"/>
        <v>1885.8160540106035</v>
      </c>
      <c r="H26" s="31">
        <f t="shared" si="19"/>
        <v>1866.9578934704973</v>
      </c>
      <c r="I26" s="31">
        <f t="shared" si="19"/>
        <v>1743.3652809227503</v>
      </c>
      <c r="J26" s="31">
        <f t="shared" si="19"/>
        <v>1688.9722841579605</v>
      </c>
      <c r="K26" s="31">
        <f t="shared" si="19"/>
        <v>1725.2851882673567</v>
      </c>
      <c r="L26" s="31">
        <f t="shared" si="19"/>
        <v>1663.8650355650389</v>
      </c>
      <c r="M26" s="31">
        <f t="shared" ref="M26:P28" si="20">ROUND(M$4*L26,2)</f>
        <v>1806.29</v>
      </c>
      <c r="N26" s="31">
        <f t="shared" si="20"/>
        <v>2528.81</v>
      </c>
      <c r="O26" s="6">
        <f t="shared" si="20"/>
        <v>2696.47</v>
      </c>
      <c r="P26" s="6">
        <f t="shared" si="20"/>
        <v>2860.42</v>
      </c>
      <c r="Q26" s="147">
        <f t="shared" ref="Q26:R28" si="21">P26*Q$4</f>
        <v>3135.0203200000005</v>
      </c>
      <c r="R26" s="147">
        <f t="shared" si="21"/>
        <v>3335.034616416001</v>
      </c>
      <c r="S26" s="129"/>
      <c r="T26" s="129"/>
      <c r="U26" s="129"/>
      <c r="V26" s="130"/>
    </row>
    <row r="27" spans="1:22" x14ac:dyDescent="0.2">
      <c r="A27" s="24" t="s">
        <v>57</v>
      </c>
      <c r="B27" s="25">
        <f>C27/$C$4*1</f>
        <v>1501.7707365192316</v>
      </c>
      <c r="C27" s="25">
        <f>D27/$D$4*1</f>
        <v>1557.4864308440949</v>
      </c>
      <c r="D27" s="25">
        <v>1664.33</v>
      </c>
      <c r="E27" s="21">
        <f t="shared" si="19"/>
        <v>1670.321588</v>
      </c>
      <c r="F27" s="21">
        <f t="shared" si="19"/>
        <v>1560.7484918272</v>
      </c>
      <c r="G27" s="21">
        <f t="shared" si="19"/>
        <v>1525.4755759119055</v>
      </c>
      <c r="H27" s="21">
        <f t="shared" si="19"/>
        <v>1510.2208201527865</v>
      </c>
      <c r="I27" s="21">
        <f t="shared" si="19"/>
        <v>1410.2442018586719</v>
      </c>
      <c r="J27" s="21">
        <f t="shared" si="19"/>
        <v>1366.2445827606814</v>
      </c>
      <c r="K27" s="21">
        <f t="shared" si="19"/>
        <v>1395.6188412900362</v>
      </c>
      <c r="L27" s="21">
        <f t="shared" si="19"/>
        <v>1345.9348105401109</v>
      </c>
      <c r="M27" s="21">
        <f t="shared" si="20"/>
        <v>1461.15</v>
      </c>
      <c r="N27" s="21">
        <f t="shared" si="20"/>
        <v>2045.61</v>
      </c>
      <c r="O27" s="7">
        <f t="shared" si="20"/>
        <v>2181.23</v>
      </c>
      <c r="P27" s="7">
        <f t="shared" si="20"/>
        <v>2313.85</v>
      </c>
      <c r="Q27" s="99">
        <f t="shared" si="21"/>
        <v>2535.9796000000001</v>
      </c>
      <c r="R27" s="99">
        <f t="shared" si="21"/>
        <v>2697.7750984800005</v>
      </c>
      <c r="S27" s="129"/>
      <c r="T27" s="129"/>
      <c r="U27" s="129"/>
      <c r="V27" s="130"/>
    </row>
    <row r="28" spans="1:22" x14ac:dyDescent="0.2">
      <c r="A28" s="24" t="s">
        <v>54</v>
      </c>
      <c r="B28" s="145">
        <f>C28/$C$4*1</f>
        <v>1501.7707365192316</v>
      </c>
      <c r="C28" s="145">
        <f>D28/$D$4*1</f>
        <v>1557.4864308440949</v>
      </c>
      <c r="D28" s="145">
        <v>1664.33</v>
      </c>
      <c r="E28" s="33">
        <f t="shared" si="19"/>
        <v>1670.321588</v>
      </c>
      <c r="F28" s="33">
        <f t="shared" si="19"/>
        <v>1560.7484918272</v>
      </c>
      <c r="G28" s="33">
        <f t="shared" si="19"/>
        <v>1525.4755759119055</v>
      </c>
      <c r="H28" s="33">
        <f t="shared" si="19"/>
        <v>1510.2208201527865</v>
      </c>
      <c r="I28" s="33">
        <f t="shared" si="19"/>
        <v>1410.2442018586719</v>
      </c>
      <c r="J28" s="33">
        <f t="shared" si="19"/>
        <v>1366.2445827606814</v>
      </c>
      <c r="K28" s="33">
        <f t="shared" si="19"/>
        <v>1395.6188412900362</v>
      </c>
      <c r="L28" s="33">
        <f t="shared" si="19"/>
        <v>1345.9348105401109</v>
      </c>
      <c r="M28" s="33">
        <f t="shared" si="20"/>
        <v>1461.15</v>
      </c>
      <c r="N28" s="33">
        <f t="shared" si="20"/>
        <v>2045.61</v>
      </c>
      <c r="O28" s="133">
        <f t="shared" si="20"/>
        <v>2181.23</v>
      </c>
      <c r="P28" s="133">
        <f t="shared" si="20"/>
        <v>2313.85</v>
      </c>
      <c r="Q28" s="148">
        <f t="shared" si="21"/>
        <v>2535.9796000000001</v>
      </c>
      <c r="R28" s="148">
        <f t="shared" si="21"/>
        <v>2697.7750984800005</v>
      </c>
      <c r="S28" s="129"/>
      <c r="T28" s="129"/>
      <c r="U28" s="129"/>
      <c r="V28" s="130"/>
    </row>
    <row r="29" spans="1:22" x14ac:dyDescent="0.2">
      <c r="A29" s="23" t="s">
        <v>211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</row>
    <row r="30" spans="1:22" x14ac:dyDescent="0.2">
      <c r="A30" s="24" t="s">
        <v>53</v>
      </c>
      <c r="B30" s="36">
        <f>C30/$C$4*1</f>
        <v>2254.375038676013</v>
      </c>
      <c r="C30" s="36">
        <f>D30/$D$4*1</f>
        <v>2338.0123526108928</v>
      </c>
      <c r="D30" s="36">
        <v>2498.4</v>
      </c>
      <c r="E30" s="31">
        <f t="shared" ref="E30:L31" si="22">E$4*D30</f>
        <v>2507.3942400000001</v>
      </c>
      <c r="F30" s="31">
        <f t="shared" si="22"/>
        <v>2342.909177856</v>
      </c>
      <c r="G30" s="31">
        <f t="shared" si="22"/>
        <v>2289.9594304364546</v>
      </c>
      <c r="H30" s="31">
        <f t="shared" si="22"/>
        <v>2267.0598361320899</v>
      </c>
      <c r="I30" s="31">
        <f t="shared" si="22"/>
        <v>2116.9804749801456</v>
      </c>
      <c r="J30" s="31">
        <f t="shared" si="22"/>
        <v>2050.9306841607649</v>
      </c>
      <c r="K30" s="31">
        <f t="shared" si="22"/>
        <v>2095.0256938702214</v>
      </c>
      <c r="L30" s="31">
        <f t="shared" si="22"/>
        <v>2020.4427791684416</v>
      </c>
      <c r="M30" s="31">
        <f t="shared" ref="M30:P31" si="23">ROUND(M$4*L30,2)</f>
        <v>2193.39</v>
      </c>
      <c r="N30" s="31">
        <f t="shared" si="23"/>
        <v>3070.75</v>
      </c>
      <c r="O30" s="6">
        <f t="shared" si="23"/>
        <v>3274.34</v>
      </c>
      <c r="P30" s="6">
        <f t="shared" si="23"/>
        <v>3473.42</v>
      </c>
      <c r="Q30" s="147">
        <f>P30*Q$4</f>
        <v>3806.8683200000005</v>
      </c>
      <c r="R30" s="147">
        <f>Q30*R$4</f>
        <v>4049.7465188160008</v>
      </c>
      <c r="S30" s="129"/>
      <c r="T30" s="129"/>
      <c r="U30" s="129"/>
      <c r="V30" s="130"/>
    </row>
    <row r="31" spans="1:22" x14ac:dyDescent="0.2">
      <c r="A31" s="24" t="s">
        <v>100</v>
      </c>
      <c r="B31" s="25">
        <f>C31/$C$4*1</f>
        <v>1899.6340033313575</v>
      </c>
      <c r="C31" s="25">
        <f>D31/$D$4*1</f>
        <v>1970.1104248549507</v>
      </c>
      <c r="D31" s="25">
        <v>2105.2600000000002</v>
      </c>
      <c r="E31" s="21">
        <f t="shared" si="22"/>
        <v>2112.8389360000001</v>
      </c>
      <c r="F31" s="21">
        <f t="shared" si="22"/>
        <v>1974.2367017984002</v>
      </c>
      <c r="G31" s="21">
        <f t="shared" si="22"/>
        <v>1929.6189523377564</v>
      </c>
      <c r="H31" s="21">
        <f t="shared" si="22"/>
        <v>1910.3227628143788</v>
      </c>
      <c r="I31" s="21">
        <f t="shared" si="22"/>
        <v>1783.8593959160669</v>
      </c>
      <c r="J31" s="21">
        <f t="shared" si="22"/>
        <v>1728.2029827634856</v>
      </c>
      <c r="K31" s="21">
        <f t="shared" si="22"/>
        <v>1765.3593468929007</v>
      </c>
      <c r="L31" s="21">
        <f t="shared" si="22"/>
        <v>1702.5125541435134</v>
      </c>
      <c r="M31" s="21">
        <f t="shared" si="23"/>
        <v>1848.25</v>
      </c>
      <c r="N31" s="21">
        <f t="shared" si="23"/>
        <v>2587.5500000000002</v>
      </c>
      <c r="O31" s="7">
        <f t="shared" si="23"/>
        <v>2759.1</v>
      </c>
      <c r="P31" s="7">
        <f t="shared" si="23"/>
        <v>2926.85</v>
      </c>
      <c r="Q31" s="99">
        <f>P31*Q$4</f>
        <v>3207.8276000000001</v>
      </c>
      <c r="R31" s="99">
        <f>Q31*R$4</f>
        <v>3412.4870008800003</v>
      </c>
      <c r="S31" s="129"/>
      <c r="T31" s="129"/>
      <c r="U31" s="129"/>
      <c r="V31" s="130"/>
    </row>
    <row r="32" spans="1:22" x14ac:dyDescent="0.2">
      <c r="A32" s="54"/>
      <c r="B32" s="54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4"/>
      <c r="N32" s="55"/>
      <c r="O32" s="53"/>
      <c r="P32" s="53"/>
      <c r="Q32" s="53"/>
      <c r="R32" s="53"/>
      <c r="S32" s="53"/>
      <c r="T32" s="53"/>
      <c r="U32" s="53"/>
      <c r="V32" s="53"/>
    </row>
    <row r="33" spans="1:28" x14ac:dyDescent="0.2">
      <c r="A33" s="65"/>
      <c r="B33" s="66"/>
      <c r="C33" s="67"/>
      <c r="D33" s="67"/>
      <c r="E33" s="67"/>
      <c r="F33" s="67"/>
      <c r="G33" s="68" t="s">
        <v>189</v>
      </c>
      <c r="H33" s="69" t="s">
        <v>194</v>
      </c>
      <c r="I33" s="69"/>
      <c r="J33" s="70" t="s">
        <v>195</v>
      </c>
      <c r="K33" s="69"/>
      <c r="L33" s="67"/>
      <c r="M33" s="67" t="s">
        <v>196</v>
      </c>
      <c r="N33" s="67"/>
      <c r="O33" s="67"/>
      <c r="P33" s="67"/>
      <c r="Q33" s="71" t="s">
        <v>54</v>
      </c>
      <c r="R33" s="71" t="s">
        <v>54</v>
      </c>
      <c r="S33" s="71"/>
      <c r="T33" s="71"/>
      <c r="U33" s="71"/>
      <c r="V33" s="71" t="s">
        <v>54</v>
      </c>
    </row>
    <row r="34" spans="1:28" x14ac:dyDescent="0.2">
      <c r="A34" s="72"/>
      <c r="B34" s="73"/>
      <c r="C34" s="67"/>
      <c r="D34" s="67"/>
      <c r="E34" s="69"/>
      <c r="F34" s="69"/>
      <c r="G34" s="74" t="s">
        <v>188</v>
      </c>
      <c r="H34" s="75">
        <f>P22/P24</f>
        <v>1.7263574253865517</v>
      </c>
      <c r="I34" s="74" t="s">
        <v>188</v>
      </c>
      <c r="J34" s="75">
        <f>ROUND(P23/P24,4)</f>
        <v>1.0245</v>
      </c>
      <c r="K34" s="67"/>
      <c r="L34" s="67"/>
      <c r="M34" s="67"/>
      <c r="N34" s="67"/>
      <c r="O34" s="67"/>
      <c r="P34" s="67"/>
      <c r="Q34" s="67"/>
      <c r="R34" s="103">
        <v>2021</v>
      </c>
      <c r="S34" s="103">
        <v>2022</v>
      </c>
      <c r="T34" s="103">
        <v>2023</v>
      </c>
      <c r="U34" s="103">
        <v>2024</v>
      </c>
      <c r="V34" s="172" t="s">
        <v>178</v>
      </c>
    </row>
    <row r="35" spans="1:28" x14ac:dyDescent="0.2">
      <c r="A35" s="72"/>
      <c r="B35" s="73"/>
      <c r="C35" s="67"/>
      <c r="D35" s="67"/>
      <c r="E35" s="69"/>
      <c r="F35" s="69"/>
      <c r="G35" s="69"/>
      <c r="H35" s="76" t="str">
        <f>J35</f>
        <v>afronding</v>
      </c>
      <c r="I35" s="67"/>
      <c r="J35" s="76" t="str">
        <f>V34</f>
        <v>afronding</v>
      </c>
      <c r="K35" s="67"/>
      <c r="L35" s="67"/>
      <c r="M35" s="77" t="s">
        <v>179</v>
      </c>
      <c r="N35" s="78"/>
      <c r="O35" s="78"/>
      <c r="P35" s="78"/>
      <c r="Q35" s="71"/>
      <c r="R35" s="71"/>
      <c r="S35" s="71"/>
      <c r="T35" s="71"/>
      <c r="U35" s="71"/>
      <c r="V35" s="71"/>
      <c r="X35" s="59"/>
      <c r="Y35" s="59"/>
      <c r="Z35" s="1"/>
      <c r="AA35" s="1"/>
      <c r="AB35" s="60"/>
    </row>
    <row r="36" spans="1:28" x14ac:dyDescent="0.2">
      <c r="A36" s="72"/>
      <c r="B36" s="73"/>
      <c r="C36" s="67"/>
      <c r="D36" s="67"/>
      <c r="E36" s="69"/>
      <c r="F36" s="69"/>
      <c r="G36" s="69"/>
      <c r="H36" s="67"/>
      <c r="I36" s="67"/>
      <c r="J36" s="67"/>
      <c r="K36" s="69"/>
      <c r="L36" s="69"/>
      <c r="M36" s="77" t="s">
        <v>180</v>
      </c>
      <c r="N36" s="78"/>
      <c r="O36" s="78"/>
      <c r="P36" s="78"/>
      <c r="Q36" s="78"/>
      <c r="R36" s="78"/>
      <c r="S36" s="78"/>
      <c r="T36" s="78"/>
      <c r="U36" s="78"/>
      <c r="V36" s="67"/>
      <c r="X36" s="59"/>
      <c r="Y36" s="59"/>
      <c r="Z36" s="1"/>
      <c r="AA36" s="1"/>
      <c r="AB36" s="60"/>
    </row>
    <row r="37" spans="1:28" x14ac:dyDescent="0.2">
      <c r="A37" s="79"/>
      <c r="B37" s="73"/>
      <c r="C37" s="67"/>
      <c r="D37" s="67"/>
      <c r="E37" s="69"/>
      <c r="F37" s="69"/>
      <c r="G37" s="69"/>
      <c r="H37" s="80">
        <f>ROUND(H$34*$U37,0)</f>
        <v>4260</v>
      </c>
      <c r="I37" s="69"/>
      <c r="J37" s="80">
        <f>ROUND(J$34*$U37,0)</f>
        <v>2528</v>
      </c>
      <c r="K37" s="69"/>
      <c r="L37" s="69"/>
      <c r="M37" s="77" t="s">
        <v>181</v>
      </c>
      <c r="N37" s="78"/>
      <c r="O37" s="78"/>
      <c r="P37" s="91">
        <v>1696.41</v>
      </c>
      <c r="Q37" s="91">
        <f>P37*Q$4</f>
        <v>1859.2653600000003</v>
      </c>
      <c r="R37" s="91">
        <f>Q37*R$4</f>
        <v>1977.8864899680004</v>
      </c>
      <c r="S37" s="91">
        <f t="shared" ref="S37:U37" si="24">R37*S$4</f>
        <v>2075.1985052744258</v>
      </c>
      <c r="T37" s="91">
        <f t="shared" si="24"/>
        <v>2189.1269032139917</v>
      </c>
      <c r="U37" s="91">
        <f t="shared" si="24"/>
        <v>2467.5838453028114</v>
      </c>
      <c r="V37" s="96">
        <f>ROUND(U37,0)</f>
        <v>2468</v>
      </c>
      <c r="X37" s="59"/>
      <c r="Y37" s="59"/>
      <c r="Z37" s="1"/>
      <c r="AA37" s="1"/>
      <c r="AB37" s="60"/>
    </row>
    <row r="38" spans="1:28" x14ac:dyDescent="0.2">
      <c r="A38" s="79"/>
      <c r="B38" s="73"/>
      <c r="C38" s="67"/>
      <c r="D38" s="67"/>
      <c r="E38" s="69"/>
      <c r="F38" s="69"/>
      <c r="G38" s="69"/>
      <c r="H38" s="67"/>
      <c r="I38" s="67"/>
      <c r="J38" s="67"/>
      <c r="K38" s="69"/>
      <c r="L38" s="69"/>
      <c r="M38" s="77" t="s">
        <v>182</v>
      </c>
      <c r="N38" s="78"/>
      <c r="O38" s="78"/>
      <c r="P38" s="91"/>
      <c r="Q38" s="91"/>
      <c r="R38" s="91"/>
      <c r="S38" s="91"/>
      <c r="T38" s="91"/>
      <c r="U38" s="91"/>
      <c r="V38" s="97"/>
      <c r="X38" s="59"/>
      <c r="Y38" s="59"/>
      <c r="Z38" s="1"/>
      <c r="AA38" s="1"/>
      <c r="AB38" s="60"/>
    </row>
    <row r="39" spans="1:28" ht="15" x14ac:dyDescent="0.3">
      <c r="A39" s="82"/>
      <c r="B39" s="73"/>
      <c r="C39" s="67"/>
      <c r="D39" s="67"/>
      <c r="E39" s="69"/>
      <c r="F39" s="69"/>
      <c r="G39" s="69"/>
      <c r="H39" s="67"/>
      <c r="I39" s="67"/>
      <c r="J39" s="67"/>
      <c r="K39" s="69"/>
      <c r="L39" s="69"/>
      <c r="M39" s="77" t="s">
        <v>187</v>
      </c>
      <c r="N39" s="83"/>
      <c r="O39" s="78"/>
      <c r="P39" s="91"/>
      <c r="Q39" s="91"/>
      <c r="R39" s="91"/>
      <c r="S39" s="91"/>
      <c r="T39" s="91"/>
      <c r="U39" s="91"/>
      <c r="V39" s="97"/>
      <c r="X39" s="59"/>
      <c r="Y39" s="59"/>
      <c r="Z39" s="1"/>
      <c r="AA39" s="1"/>
      <c r="AB39" s="60"/>
    </row>
    <row r="40" spans="1:28" ht="15" x14ac:dyDescent="0.3">
      <c r="A40" s="82"/>
      <c r="B40" s="73"/>
      <c r="C40" s="67"/>
      <c r="D40" s="67"/>
      <c r="E40" s="69"/>
      <c r="F40" s="69"/>
      <c r="G40" s="69"/>
      <c r="H40" s="84">
        <f>ROUND(H$34*$U40,0)</f>
        <v>4894</v>
      </c>
      <c r="I40" s="85"/>
      <c r="J40" s="80">
        <f>ROUND(J$34*$U40,0)</f>
        <v>2904</v>
      </c>
      <c r="K40" s="69"/>
      <c r="L40" s="69"/>
      <c r="M40" s="86"/>
      <c r="N40" s="87"/>
      <c r="O40" s="88" t="s">
        <v>199</v>
      </c>
      <c r="P40" s="92">
        <v>1948.73</v>
      </c>
      <c r="Q40" s="93">
        <f t="shared" ref="Q40:U54" si="25">P40*Q$4</f>
        <v>2135.8080800000002</v>
      </c>
      <c r="R40" s="93">
        <f t="shared" si="25"/>
        <v>2272.0726355040006</v>
      </c>
      <c r="S40" s="93">
        <f t="shared" si="25"/>
        <v>2383.8586091707971</v>
      </c>
      <c r="T40" s="93">
        <f t="shared" si="25"/>
        <v>2514.7324468142738</v>
      </c>
      <c r="U40" s="93">
        <f t="shared" si="25"/>
        <v>2834.6064140490494</v>
      </c>
      <c r="V40" s="96">
        <f t="shared" ref="V40:V54" si="26">ROUND(U40,0)</f>
        <v>2835</v>
      </c>
      <c r="X40" s="59"/>
      <c r="Y40" s="59"/>
      <c r="Z40" s="1"/>
      <c r="AA40" s="1"/>
      <c r="AB40" s="60"/>
    </row>
    <row r="41" spans="1:28" ht="15" x14ac:dyDescent="0.3">
      <c r="A41" s="82"/>
      <c r="B41" s="73"/>
      <c r="C41" s="67"/>
      <c r="D41" s="67"/>
      <c r="E41" s="69"/>
      <c r="F41" s="69"/>
      <c r="G41" s="69"/>
      <c r="H41" s="84">
        <f t="shared" ref="H41:H54" si="27">ROUND(H$34*$U41,0)</f>
        <v>4988</v>
      </c>
      <c r="I41" s="85"/>
      <c r="J41" s="80">
        <f t="shared" ref="J41:J54" si="28">ROUND(J$34*$U41,0)</f>
        <v>2960</v>
      </c>
      <c r="K41" s="69"/>
      <c r="L41" s="69"/>
      <c r="M41" s="86"/>
      <c r="N41" s="87"/>
      <c r="O41" s="88" t="s">
        <v>183</v>
      </c>
      <c r="P41" s="92">
        <v>1986.52</v>
      </c>
      <c r="Q41" s="93">
        <f t="shared" si="25"/>
        <v>2177.2259200000003</v>
      </c>
      <c r="R41" s="93">
        <f t="shared" si="25"/>
        <v>2316.1329336960007</v>
      </c>
      <c r="S41" s="93">
        <f t="shared" si="25"/>
        <v>2430.0866740338438</v>
      </c>
      <c r="T41" s="93">
        <f t="shared" si="25"/>
        <v>2563.4984324383017</v>
      </c>
      <c r="U41" s="93">
        <f t="shared" si="25"/>
        <v>2889.5754330444538</v>
      </c>
      <c r="V41" s="96">
        <f t="shared" si="26"/>
        <v>2890</v>
      </c>
      <c r="X41" s="59"/>
      <c r="Y41" s="59"/>
      <c r="Z41" s="1"/>
      <c r="AA41" s="1"/>
      <c r="AB41" s="60"/>
    </row>
    <row r="42" spans="1:28" ht="15" x14ac:dyDescent="0.3">
      <c r="A42" s="82"/>
      <c r="B42" s="73"/>
      <c r="C42" s="67"/>
      <c r="D42" s="67"/>
      <c r="E42" s="69"/>
      <c r="F42" s="69"/>
      <c r="G42" s="69"/>
      <c r="H42" s="84">
        <f t="shared" si="27"/>
        <v>4260</v>
      </c>
      <c r="I42" s="85"/>
      <c r="J42" s="80">
        <f t="shared" si="28"/>
        <v>2528</v>
      </c>
      <c r="K42" s="69"/>
      <c r="L42" s="69"/>
      <c r="M42" s="86"/>
      <c r="N42" s="87"/>
      <c r="O42" s="88" t="s">
        <v>184</v>
      </c>
      <c r="P42" s="92">
        <v>1696.41</v>
      </c>
      <c r="Q42" s="93">
        <f t="shared" si="25"/>
        <v>1859.2653600000003</v>
      </c>
      <c r="R42" s="93">
        <f t="shared" si="25"/>
        <v>1977.8864899680004</v>
      </c>
      <c r="S42" s="93">
        <f t="shared" si="25"/>
        <v>2075.1985052744258</v>
      </c>
      <c r="T42" s="93">
        <f t="shared" si="25"/>
        <v>2189.1269032139917</v>
      </c>
      <c r="U42" s="93">
        <f t="shared" si="25"/>
        <v>2467.5838453028114</v>
      </c>
      <c r="V42" s="96">
        <f t="shared" si="26"/>
        <v>2468</v>
      </c>
      <c r="X42" s="59"/>
      <c r="Y42" s="59"/>
      <c r="Z42" s="1"/>
      <c r="AA42" s="1"/>
      <c r="AB42" s="60"/>
    </row>
    <row r="43" spans="1:28" ht="13.5" x14ac:dyDescent="0.25">
      <c r="A43" s="79"/>
      <c r="B43" s="73"/>
      <c r="C43" s="67"/>
      <c r="D43" s="67"/>
      <c r="E43" s="69"/>
      <c r="F43" s="69"/>
      <c r="G43" s="69"/>
      <c r="H43" s="84">
        <f t="shared" si="27"/>
        <v>5554</v>
      </c>
      <c r="I43" s="85"/>
      <c r="J43" s="80">
        <f t="shared" si="28"/>
        <v>3296</v>
      </c>
      <c r="K43" s="69"/>
      <c r="L43" s="69"/>
      <c r="M43" s="86"/>
      <c r="N43" s="87"/>
      <c r="O43" s="88" t="s">
        <v>185</v>
      </c>
      <c r="P43" s="92">
        <v>2211.83</v>
      </c>
      <c r="Q43" s="93">
        <f t="shared" si="25"/>
        <v>2424.1656800000001</v>
      </c>
      <c r="R43" s="93">
        <f t="shared" si="25"/>
        <v>2578.8274503840003</v>
      </c>
      <c r="S43" s="93">
        <f t="shared" si="25"/>
        <v>2705.705760942893</v>
      </c>
      <c r="T43" s="93">
        <f t="shared" si="25"/>
        <v>2854.2490072186579</v>
      </c>
      <c r="U43" s="93">
        <f t="shared" si="25"/>
        <v>3217.3094809368713</v>
      </c>
      <c r="V43" s="96">
        <f t="shared" si="26"/>
        <v>3217</v>
      </c>
      <c r="X43" s="59"/>
      <c r="Y43" s="59"/>
      <c r="Z43" s="1"/>
      <c r="AA43" s="1"/>
      <c r="AB43" s="60"/>
    </row>
    <row r="44" spans="1:28" ht="15" x14ac:dyDescent="0.3">
      <c r="A44" s="82"/>
      <c r="B44" s="73"/>
      <c r="C44" s="67"/>
      <c r="D44" s="67"/>
      <c r="E44" s="69"/>
      <c r="F44" s="69"/>
      <c r="G44" s="69"/>
      <c r="H44" s="84">
        <f t="shared" si="27"/>
        <v>4588</v>
      </c>
      <c r="I44" s="85"/>
      <c r="J44" s="80">
        <f t="shared" si="28"/>
        <v>2723</v>
      </c>
      <c r="K44" s="69"/>
      <c r="L44" s="69"/>
      <c r="M44" s="86"/>
      <c r="N44" s="87"/>
      <c r="O44" s="88" t="s">
        <v>186</v>
      </c>
      <c r="P44" s="92">
        <v>1827.02</v>
      </c>
      <c r="Q44" s="93">
        <f t="shared" si="25"/>
        <v>2002.4139200000002</v>
      </c>
      <c r="R44" s="93">
        <f t="shared" si="25"/>
        <v>2130.1679280960002</v>
      </c>
      <c r="S44" s="93">
        <f t="shared" si="25"/>
        <v>2234.9721901583234</v>
      </c>
      <c r="T44" s="93">
        <f t="shared" si="25"/>
        <v>2357.6721633980151</v>
      </c>
      <c r="U44" s="93">
        <f t="shared" si="25"/>
        <v>2657.5680625822424</v>
      </c>
      <c r="V44" s="96">
        <f t="shared" si="26"/>
        <v>2658</v>
      </c>
      <c r="X44" s="59"/>
      <c r="Y44" s="59"/>
      <c r="Z44" s="1"/>
      <c r="AA44" s="1"/>
      <c r="AB44" s="60"/>
    </row>
    <row r="45" spans="1:28" ht="15" x14ac:dyDescent="0.3">
      <c r="A45" s="82"/>
      <c r="B45" s="73"/>
      <c r="C45" s="67"/>
      <c r="D45" s="67"/>
      <c r="E45" s="69"/>
      <c r="F45" s="69"/>
      <c r="G45" s="69"/>
      <c r="H45" s="84">
        <f t="shared" si="27"/>
        <v>5116</v>
      </c>
      <c r="I45" s="85"/>
      <c r="J45" s="80">
        <f t="shared" si="28"/>
        <v>3036</v>
      </c>
      <c r="K45" s="69"/>
      <c r="L45" s="69"/>
      <c r="M45" s="86"/>
      <c r="N45" s="87"/>
      <c r="O45" s="88" t="s">
        <v>198</v>
      </c>
      <c r="P45" s="92">
        <v>2037.2</v>
      </c>
      <c r="Q45" s="93">
        <f t="shared" si="25"/>
        <v>2232.7712000000001</v>
      </c>
      <c r="R45" s="93">
        <f t="shared" si="25"/>
        <v>2375.2220025600004</v>
      </c>
      <c r="S45" s="93">
        <f t="shared" si="25"/>
        <v>2492.0829250859524</v>
      </c>
      <c r="T45" s="93">
        <f t="shared" si="25"/>
        <v>2628.8982776731709</v>
      </c>
      <c r="U45" s="93">
        <f t="shared" si="25"/>
        <v>2963.2941385931981</v>
      </c>
      <c r="V45" s="96">
        <f t="shared" si="26"/>
        <v>2963</v>
      </c>
      <c r="X45" s="59"/>
      <c r="Y45" s="59"/>
      <c r="Z45" s="1"/>
      <c r="AA45" s="1"/>
      <c r="AB45" s="60"/>
    </row>
    <row r="46" spans="1:28" ht="15" x14ac:dyDescent="0.3">
      <c r="A46" s="82"/>
      <c r="B46" s="73"/>
      <c r="C46" s="67"/>
      <c r="D46" s="67"/>
      <c r="E46" s="69"/>
      <c r="F46" s="69"/>
      <c r="G46" s="69"/>
      <c r="H46" s="84">
        <f t="shared" si="27"/>
        <v>5216</v>
      </c>
      <c r="I46" s="85"/>
      <c r="J46" s="80">
        <f t="shared" si="28"/>
        <v>3096</v>
      </c>
      <c r="K46" s="69"/>
      <c r="L46" s="69"/>
      <c r="M46" s="86"/>
      <c r="N46" s="87"/>
      <c r="O46" s="88" t="s">
        <v>183</v>
      </c>
      <c r="P46" s="92">
        <v>2077.2399999999998</v>
      </c>
      <c r="Q46" s="93">
        <f t="shared" si="25"/>
        <v>2276.6550400000001</v>
      </c>
      <c r="R46" s="93">
        <f t="shared" si="25"/>
        <v>2421.9056315520002</v>
      </c>
      <c r="S46" s="93">
        <f t="shared" si="25"/>
        <v>2541.0633886243581</v>
      </c>
      <c r="T46" s="93">
        <f t="shared" si="25"/>
        <v>2680.5677686598351</v>
      </c>
      <c r="U46" s="93">
        <f t="shared" si="25"/>
        <v>3021.535988833366</v>
      </c>
      <c r="V46" s="96">
        <f t="shared" si="26"/>
        <v>3022</v>
      </c>
      <c r="X46" s="59"/>
      <c r="Y46" s="59"/>
      <c r="Z46" s="1"/>
      <c r="AA46" s="1"/>
      <c r="AB46" s="60"/>
    </row>
    <row r="47" spans="1:28" ht="15" x14ac:dyDescent="0.3">
      <c r="A47" s="82"/>
      <c r="B47" s="73"/>
      <c r="C47" s="67"/>
      <c r="D47" s="67"/>
      <c r="E47" s="69"/>
      <c r="F47" s="69"/>
      <c r="G47" s="69"/>
      <c r="H47" s="84">
        <f t="shared" si="27"/>
        <v>4260</v>
      </c>
      <c r="I47" s="85"/>
      <c r="J47" s="80">
        <f t="shared" si="28"/>
        <v>2528</v>
      </c>
      <c r="K47" s="69"/>
      <c r="L47" s="69"/>
      <c r="M47" s="86"/>
      <c r="N47" s="87"/>
      <c r="O47" s="88" t="s">
        <v>184</v>
      </c>
      <c r="P47" s="92">
        <v>1696.41</v>
      </c>
      <c r="Q47" s="93">
        <f t="shared" si="25"/>
        <v>1859.2653600000003</v>
      </c>
      <c r="R47" s="93">
        <f t="shared" si="25"/>
        <v>1977.8864899680004</v>
      </c>
      <c r="S47" s="93">
        <f t="shared" si="25"/>
        <v>2075.1985052744258</v>
      </c>
      <c r="T47" s="93">
        <f t="shared" si="25"/>
        <v>2189.1269032139917</v>
      </c>
      <c r="U47" s="93">
        <f t="shared" si="25"/>
        <v>2467.5838453028114</v>
      </c>
      <c r="V47" s="96">
        <f t="shared" si="26"/>
        <v>2468</v>
      </c>
      <c r="X47" s="59"/>
      <c r="Y47" s="59"/>
      <c r="Z47" s="1"/>
      <c r="AA47" s="1"/>
      <c r="AB47" s="60"/>
    </row>
    <row r="48" spans="1:28" ht="13.5" x14ac:dyDescent="0.25">
      <c r="A48" s="79"/>
      <c r="B48" s="73"/>
      <c r="C48" s="67"/>
      <c r="D48" s="67"/>
      <c r="E48" s="69"/>
      <c r="F48" s="69"/>
      <c r="G48" s="69"/>
      <c r="H48" s="84">
        <f t="shared" si="27"/>
        <v>5506</v>
      </c>
      <c r="I48" s="85"/>
      <c r="J48" s="80">
        <f t="shared" si="28"/>
        <v>3268</v>
      </c>
      <c r="K48" s="69"/>
      <c r="L48" s="69"/>
      <c r="M48" s="86"/>
      <c r="N48" s="87"/>
      <c r="O48" s="88" t="s">
        <v>185</v>
      </c>
      <c r="P48" s="92">
        <v>2192.7600000000002</v>
      </c>
      <c r="Q48" s="93">
        <f t="shared" si="25"/>
        <v>2403.2649600000004</v>
      </c>
      <c r="R48" s="93">
        <f t="shared" si="25"/>
        <v>2556.5932644480008</v>
      </c>
      <c r="S48" s="93">
        <f t="shared" si="25"/>
        <v>2682.377653058842</v>
      </c>
      <c r="T48" s="93">
        <f t="shared" si="25"/>
        <v>2829.6401862117723</v>
      </c>
      <c r="U48" s="93">
        <f t="shared" si="25"/>
        <v>3189.5704178979095</v>
      </c>
      <c r="V48" s="96">
        <f t="shared" si="26"/>
        <v>3190</v>
      </c>
      <c r="X48" s="59"/>
      <c r="Y48" s="59"/>
      <c r="Z48" s="1"/>
      <c r="AA48" s="1"/>
      <c r="AB48" s="60"/>
    </row>
    <row r="49" spans="1:28" ht="15" x14ac:dyDescent="0.3">
      <c r="A49" s="82"/>
      <c r="B49" s="73"/>
      <c r="C49" s="67"/>
      <c r="D49" s="67"/>
      <c r="E49" s="69"/>
      <c r="F49" s="69"/>
      <c r="G49" s="69"/>
      <c r="H49" s="84">
        <f t="shared" si="27"/>
        <v>3811</v>
      </c>
      <c r="I49" s="85"/>
      <c r="J49" s="80">
        <f t="shared" si="28"/>
        <v>2262</v>
      </c>
      <c r="K49" s="69"/>
      <c r="L49" s="69"/>
      <c r="M49" s="86"/>
      <c r="N49" s="87"/>
      <c r="O49" s="88" t="s">
        <v>186</v>
      </c>
      <c r="P49" s="92">
        <v>1517.82</v>
      </c>
      <c r="Q49" s="93">
        <f t="shared" si="25"/>
        <v>1663.53072</v>
      </c>
      <c r="R49" s="93">
        <f t="shared" si="25"/>
        <v>1769.663979936</v>
      </c>
      <c r="S49" s="93">
        <f t="shared" si="25"/>
        <v>1856.731447748851</v>
      </c>
      <c r="T49" s="93">
        <f t="shared" si="25"/>
        <v>1958.6660042302628</v>
      </c>
      <c r="U49" s="93">
        <f t="shared" si="25"/>
        <v>2207.8083199683524</v>
      </c>
      <c r="V49" s="96">
        <f t="shared" si="26"/>
        <v>2208</v>
      </c>
      <c r="X49" s="59"/>
      <c r="Y49" s="59"/>
      <c r="Z49" s="1"/>
      <c r="AA49" s="1"/>
      <c r="AB49" s="60"/>
    </row>
    <row r="50" spans="1:28" ht="15" x14ac:dyDescent="0.3">
      <c r="A50" s="82"/>
      <c r="B50" s="73"/>
      <c r="C50" s="67"/>
      <c r="D50" s="67"/>
      <c r="E50" s="69"/>
      <c r="F50" s="69"/>
      <c r="G50" s="69"/>
      <c r="H50" s="84">
        <f t="shared" si="27"/>
        <v>5221</v>
      </c>
      <c r="I50" s="85"/>
      <c r="J50" s="80">
        <f t="shared" si="28"/>
        <v>3098</v>
      </c>
      <c r="K50" s="69"/>
      <c r="L50" s="69"/>
      <c r="M50" s="86"/>
      <c r="N50" s="87"/>
      <c r="O50" s="88" t="s">
        <v>197</v>
      </c>
      <c r="P50" s="92">
        <v>2079.14</v>
      </c>
      <c r="Q50" s="93">
        <f t="shared" si="25"/>
        <v>2278.7374399999999</v>
      </c>
      <c r="R50" s="93">
        <f t="shared" si="25"/>
        <v>2424.1208886720001</v>
      </c>
      <c r="S50" s="93">
        <f t="shared" si="25"/>
        <v>2543.3876363946624</v>
      </c>
      <c r="T50" s="93">
        <f t="shared" si="25"/>
        <v>2683.0196176327295</v>
      </c>
      <c r="U50" s="93">
        <f t="shared" si="25"/>
        <v>3024.2997129956125</v>
      </c>
      <c r="V50" s="96">
        <f t="shared" si="26"/>
        <v>3024</v>
      </c>
      <c r="X50" s="59"/>
      <c r="Y50" s="59"/>
      <c r="Z50" s="1"/>
      <c r="AA50" s="1"/>
      <c r="AB50" s="60"/>
    </row>
    <row r="51" spans="1:28" ht="15" x14ac:dyDescent="0.3">
      <c r="A51" s="82"/>
      <c r="B51" s="73"/>
      <c r="C51" s="67"/>
      <c r="D51" s="67"/>
      <c r="E51" s="69"/>
      <c r="F51" s="69"/>
      <c r="G51" s="69"/>
      <c r="H51" s="84">
        <f t="shared" si="27"/>
        <v>5419</v>
      </c>
      <c r="I51" s="85"/>
      <c r="J51" s="80">
        <f t="shared" si="28"/>
        <v>3216</v>
      </c>
      <c r="K51" s="69"/>
      <c r="L51" s="69"/>
      <c r="M51" s="86"/>
      <c r="N51" s="87"/>
      <c r="O51" s="88" t="s">
        <v>183</v>
      </c>
      <c r="P51" s="92">
        <v>2158.08</v>
      </c>
      <c r="Q51" s="93">
        <f t="shared" si="25"/>
        <v>2365.2556800000002</v>
      </c>
      <c r="R51" s="93">
        <f t="shared" si="25"/>
        <v>2516.1589923840006</v>
      </c>
      <c r="S51" s="93">
        <f t="shared" si="25"/>
        <v>2639.9540148092933</v>
      </c>
      <c r="T51" s="93">
        <f t="shared" si="25"/>
        <v>2784.8874902223233</v>
      </c>
      <c r="U51" s="93">
        <f t="shared" si="25"/>
        <v>3139.1251789786029</v>
      </c>
      <c r="V51" s="96">
        <f t="shared" si="26"/>
        <v>3139</v>
      </c>
      <c r="X51" s="59"/>
      <c r="Y51" s="59"/>
      <c r="Z51" s="1"/>
      <c r="AA51" s="1"/>
      <c r="AB51" s="60"/>
    </row>
    <row r="52" spans="1:28" ht="15" x14ac:dyDescent="0.3">
      <c r="A52" s="82"/>
      <c r="B52" s="73"/>
      <c r="C52" s="67"/>
      <c r="D52" s="67"/>
      <c r="E52" s="69"/>
      <c r="F52" s="69"/>
      <c r="G52" s="69"/>
      <c r="H52" s="84">
        <f t="shared" si="27"/>
        <v>4260</v>
      </c>
      <c r="I52" s="85"/>
      <c r="J52" s="80">
        <f>ROUND(J$34*$U52,0)</f>
        <v>2528</v>
      </c>
      <c r="K52" s="69"/>
      <c r="L52" s="69"/>
      <c r="M52" s="86"/>
      <c r="N52" s="87"/>
      <c r="O52" s="88" t="s">
        <v>184</v>
      </c>
      <c r="P52" s="92">
        <v>1696.41</v>
      </c>
      <c r="Q52" s="93">
        <f t="shared" si="25"/>
        <v>1859.2653600000003</v>
      </c>
      <c r="R52" s="93">
        <f t="shared" si="25"/>
        <v>1977.8864899680004</v>
      </c>
      <c r="S52" s="93">
        <f t="shared" si="25"/>
        <v>2075.1985052744258</v>
      </c>
      <c r="T52" s="93">
        <f t="shared" si="25"/>
        <v>2189.1269032139917</v>
      </c>
      <c r="U52" s="93">
        <f t="shared" si="25"/>
        <v>2467.5838453028114</v>
      </c>
      <c r="V52" s="96">
        <f t="shared" si="26"/>
        <v>2468</v>
      </c>
      <c r="X52" s="59"/>
      <c r="Y52" s="59"/>
      <c r="Z52" s="1"/>
      <c r="AA52" s="1"/>
      <c r="AB52" s="60"/>
    </row>
    <row r="53" spans="1:28" ht="15" x14ac:dyDescent="0.3">
      <c r="A53" s="82"/>
      <c r="B53" s="82"/>
      <c r="C53" s="67"/>
      <c r="D53" s="67"/>
      <c r="E53" s="69"/>
      <c r="F53" s="69"/>
      <c r="G53" s="69"/>
      <c r="H53" s="84">
        <f t="shared" si="27"/>
        <v>4926</v>
      </c>
      <c r="I53" s="85"/>
      <c r="J53" s="80">
        <f t="shared" si="28"/>
        <v>2924</v>
      </c>
      <c r="K53" s="69"/>
      <c r="L53" s="69"/>
      <c r="M53" s="86"/>
      <c r="N53" s="87"/>
      <c r="O53" s="88" t="s">
        <v>185</v>
      </c>
      <c r="P53" s="92">
        <v>1961.79</v>
      </c>
      <c r="Q53" s="93">
        <f t="shared" si="25"/>
        <v>2150.1218400000002</v>
      </c>
      <c r="R53" s="93">
        <f t="shared" si="25"/>
        <v>2287.2996133920005</v>
      </c>
      <c r="S53" s="93">
        <f t="shared" si="25"/>
        <v>2399.8347543708869</v>
      </c>
      <c r="T53" s="93">
        <f t="shared" si="25"/>
        <v>2531.5856823858485</v>
      </c>
      <c r="U53" s="93">
        <f t="shared" si="25"/>
        <v>2853.6033811853285</v>
      </c>
      <c r="V53" s="96">
        <f t="shared" si="26"/>
        <v>2854</v>
      </c>
    </row>
    <row r="54" spans="1:28" ht="15" x14ac:dyDescent="0.3">
      <c r="A54" s="82"/>
      <c r="B54" s="82"/>
      <c r="C54" s="67"/>
      <c r="D54" s="67"/>
      <c r="E54" s="69"/>
      <c r="F54" s="69"/>
      <c r="G54" s="69"/>
      <c r="H54" s="84">
        <f t="shared" si="27"/>
        <v>4782</v>
      </c>
      <c r="I54" s="85"/>
      <c r="J54" s="80">
        <f t="shared" si="28"/>
        <v>2838</v>
      </c>
      <c r="K54" s="69"/>
      <c r="L54" s="69"/>
      <c r="M54" s="89"/>
      <c r="N54" s="90"/>
      <c r="O54" s="65" t="s">
        <v>186</v>
      </c>
      <c r="P54" s="94">
        <v>1904.25</v>
      </c>
      <c r="Q54" s="95">
        <f t="shared" si="25"/>
        <v>2087.058</v>
      </c>
      <c r="R54" s="95">
        <f t="shared" si="25"/>
        <v>2220.2123004</v>
      </c>
      <c r="S54" s="93">
        <f t="shared" si="25"/>
        <v>2329.4467455796798</v>
      </c>
      <c r="T54" s="93">
        <f t="shared" si="25"/>
        <v>2457.3333719120042</v>
      </c>
      <c r="U54" s="93">
        <f t="shared" si="25"/>
        <v>2769.9061768192109</v>
      </c>
      <c r="V54" s="96">
        <f t="shared" si="26"/>
        <v>2770</v>
      </c>
    </row>
    <row r="55" spans="1:28" x14ac:dyDescent="0.2">
      <c r="A55" s="22" t="s">
        <v>56</v>
      </c>
      <c r="B55" s="245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46"/>
      <c r="N55" s="61"/>
      <c r="O55" s="61"/>
      <c r="P55" s="61"/>
      <c r="Q55" s="61"/>
      <c r="R55" s="61"/>
      <c r="S55" s="61"/>
      <c r="T55" s="61"/>
      <c r="U55" s="61"/>
      <c r="V55" s="61"/>
    </row>
    <row r="56" spans="1:28" x14ac:dyDescent="0.2">
      <c r="A56" s="26" t="s">
        <v>58</v>
      </c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47"/>
      <c r="N56" s="61"/>
      <c r="O56" s="61"/>
      <c r="P56" s="61"/>
      <c r="Q56" s="61"/>
      <c r="R56" s="61"/>
      <c r="S56" s="61"/>
      <c r="T56" s="61"/>
      <c r="U56" s="61"/>
      <c r="V56" s="61"/>
    </row>
    <row r="57" spans="1:28" x14ac:dyDescent="0.2">
      <c r="A57" s="24" t="s">
        <v>99</v>
      </c>
      <c r="B57" s="25">
        <f>C57/$C$4*1</f>
        <v>119934.92666685113</v>
      </c>
      <c r="C57" s="25">
        <f>D57/$D$4*1</f>
        <v>124384.51244619129</v>
      </c>
      <c r="D57" s="25">
        <v>132917.29</v>
      </c>
      <c r="E57" s="21">
        <f t="shared" ref="E57:L57" si="29">E$4*D57</f>
        <v>133395.79224400001</v>
      </c>
      <c r="F57" s="21">
        <f t="shared" si="29"/>
        <v>124645.02827279361</v>
      </c>
      <c r="G57" s="21">
        <f t="shared" si="29"/>
        <v>121828.05063382849</v>
      </c>
      <c r="H57" s="21">
        <f t="shared" si="29"/>
        <v>120609.77012749021</v>
      </c>
      <c r="I57" s="21">
        <f t="shared" si="29"/>
        <v>112625.40334505035</v>
      </c>
      <c r="J57" s="21">
        <f t="shared" si="29"/>
        <v>109111.49076068477</v>
      </c>
      <c r="K57" s="21">
        <f t="shared" si="29"/>
        <v>111457.38781203949</v>
      </c>
      <c r="L57" s="21">
        <f t="shared" si="29"/>
        <v>107489.50480593089</v>
      </c>
      <c r="M57" s="21">
        <f>ROUND(M$4*L57,2)</f>
        <v>116690.61</v>
      </c>
      <c r="N57" s="31">
        <f>ROUND(N$4*M57,2)</f>
        <v>163366.85</v>
      </c>
      <c r="O57" s="6">
        <f>ROUND(O$4*N57,2)</f>
        <v>174198.07</v>
      </c>
      <c r="P57" s="6">
        <f>ROUND(P$4*O57,2)</f>
        <v>184789.31</v>
      </c>
      <c r="Q57" s="98">
        <f>P57*Q$4</f>
        <v>202529.08376000001</v>
      </c>
      <c r="R57" s="98">
        <f>Q57*R$4</f>
        <v>215450.43930388804</v>
      </c>
      <c r="S57" s="100">
        <f t="shared" ref="S57:U60" si="30">R57*S$4</f>
        <v>226050.6009176393</v>
      </c>
      <c r="T57" s="100">
        <f t="shared" si="30"/>
        <v>238460.77890801767</v>
      </c>
      <c r="U57" s="101">
        <f t="shared" si="30"/>
        <v>268792.98998511751</v>
      </c>
      <c r="V57" s="113" t="s">
        <v>214</v>
      </c>
    </row>
    <row r="58" spans="1:28" x14ac:dyDescent="0.2">
      <c r="A58" s="26" t="s">
        <v>59</v>
      </c>
      <c r="B58" s="250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</row>
    <row r="59" spans="1:28" x14ac:dyDescent="0.2">
      <c r="A59" s="24" t="s">
        <v>57</v>
      </c>
      <c r="B59" s="25">
        <f>C59/$C$4*1</f>
        <v>235423.19241197431</v>
      </c>
      <c r="C59" s="25">
        <f>D59/$D$4*1</f>
        <v>244157.39285045853</v>
      </c>
      <c r="D59" s="25">
        <v>260906.59</v>
      </c>
      <c r="E59" s="21">
        <f t="shared" ref="E59:L60" si="31">E$4*D59</f>
        <v>261845.85372400002</v>
      </c>
      <c r="F59" s="21">
        <f t="shared" si="31"/>
        <v>244668.76571970561</v>
      </c>
      <c r="G59" s="21">
        <f t="shared" si="31"/>
        <v>239139.25161444026</v>
      </c>
      <c r="H59" s="21">
        <f t="shared" si="31"/>
        <v>236747.85909829586</v>
      </c>
      <c r="I59" s="21">
        <f t="shared" si="31"/>
        <v>221075.15082598868</v>
      </c>
      <c r="J59" s="21">
        <f t="shared" si="31"/>
        <v>214177.60612021782</v>
      </c>
      <c r="K59" s="21">
        <f t="shared" si="31"/>
        <v>218782.42465180252</v>
      </c>
      <c r="L59" s="21">
        <f t="shared" si="31"/>
        <v>210993.77033419834</v>
      </c>
      <c r="M59" s="21">
        <f t="shared" ref="M59:P60" si="32">ROUND(M$4*L59,2)</f>
        <v>229054.84</v>
      </c>
      <c r="N59" s="21">
        <f t="shared" si="32"/>
        <v>320676.78000000003</v>
      </c>
      <c r="O59" s="7">
        <f t="shared" si="32"/>
        <v>341937.65</v>
      </c>
      <c r="P59" s="7">
        <f t="shared" si="32"/>
        <v>362727.46</v>
      </c>
      <c r="Q59" s="100">
        <f>P59*Q$4</f>
        <v>397549.29616000003</v>
      </c>
      <c r="R59" s="112">
        <f>Q59*R$4</f>
        <v>422912.94125500805</v>
      </c>
      <c r="S59" s="100">
        <f t="shared" si="30"/>
        <v>443720.25796475442</v>
      </c>
      <c r="T59" s="100">
        <f t="shared" si="30"/>
        <v>468080.50012701942</v>
      </c>
      <c r="U59" s="101">
        <f t="shared" si="30"/>
        <v>527620.33974317624</v>
      </c>
      <c r="V59" s="102">
        <f>ROUND(U59+U57,0)</f>
        <v>796413</v>
      </c>
      <c r="W59" s="1"/>
    </row>
    <row r="60" spans="1:28" x14ac:dyDescent="0.2">
      <c r="A60" s="24" t="s">
        <v>54</v>
      </c>
      <c r="B60" s="25">
        <f>C60/$C$4*1</f>
        <v>328704.63686073187</v>
      </c>
      <c r="C60" s="25">
        <f>D60/$D$4*1</f>
        <v>340899.57888826501</v>
      </c>
      <c r="D60" s="25">
        <v>364285.29</v>
      </c>
      <c r="E60" s="21">
        <f t="shared" si="31"/>
        <v>365596.71704399999</v>
      </c>
      <c r="F60" s="21">
        <f t="shared" si="31"/>
        <v>341613.57240591361</v>
      </c>
      <c r="G60" s="21">
        <f t="shared" si="31"/>
        <v>333893.10566954</v>
      </c>
      <c r="H60" s="21">
        <f t="shared" si="31"/>
        <v>330554.1746128446</v>
      </c>
      <c r="I60" s="21">
        <f t="shared" si="31"/>
        <v>308671.48825347429</v>
      </c>
      <c r="J60" s="21">
        <f t="shared" si="31"/>
        <v>299040.93781996588</v>
      </c>
      <c r="K60" s="21">
        <f t="shared" si="31"/>
        <v>305470.31798309518</v>
      </c>
      <c r="L60" s="21">
        <f t="shared" si="31"/>
        <v>294595.57466289698</v>
      </c>
      <c r="M60" s="21">
        <f t="shared" si="32"/>
        <v>319812.96000000002</v>
      </c>
      <c r="N60" s="21">
        <f t="shared" si="32"/>
        <v>447738.14</v>
      </c>
      <c r="O60" s="7">
        <f t="shared" si="32"/>
        <v>477423.18</v>
      </c>
      <c r="P60" s="7">
        <f t="shared" si="32"/>
        <v>506450.51</v>
      </c>
      <c r="Q60" s="100">
        <f>P60*Q$4</f>
        <v>555069.75896000001</v>
      </c>
      <c r="R60" s="112">
        <f>Q60*R$4</f>
        <v>590483.209581648</v>
      </c>
      <c r="S60" s="100">
        <f t="shared" si="30"/>
        <v>619534.983493065</v>
      </c>
      <c r="T60" s="100">
        <f t="shared" si="30"/>
        <v>653547.45408683422</v>
      </c>
      <c r="U60" s="101">
        <f t="shared" si="30"/>
        <v>736678.69024667947</v>
      </c>
      <c r="V60" s="102">
        <f>ROUND(U60+U57,0)</f>
        <v>1005472</v>
      </c>
      <c r="W60" s="1"/>
    </row>
    <row r="61" spans="1:28" x14ac:dyDescent="0.2">
      <c r="A61" s="26" t="s">
        <v>60</v>
      </c>
      <c r="B61" s="250"/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</row>
    <row r="62" spans="1:28" x14ac:dyDescent="0.2">
      <c r="A62" s="24" t="s">
        <v>100</v>
      </c>
      <c r="B62" s="25">
        <f>C62/$C$4*1</f>
        <v>43530.534663515675</v>
      </c>
      <c r="C62" s="25">
        <f>D62/$D$4*1</f>
        <v>45145.517499532099</v>
      </c>
      <c r="D62" s="25">
        <v>48242.5</v>
      </c>
      <c r="E62" s="21">
        <f t="shared" ref="E62:L62" si="33">E$4*D62</f>
        <v>48416.173000000003</v>
      </c>
      <c r="F62" s="21">
        <f t="shared" si="33"/>
        <v>45240.072051200004</v>
      </c>
      <c r="G62" s="21">
        <f t="shared" si="33"/>
        <v>44217.646422842889</v>
      </c>
      <c r="H62" s="21">
        <f t="shared" si="33"/>
        <v>43775.469958614456</v>
      </c>
      <c r="I62" s="21">
        <f t="shared" si="33"/>
        <v>40877.533847354178</v>
      </c>
      <c r="J62" s="21">
        <f t="shared" si="33"/>
        <v>39602.154791316731</v>
      </c>
      <c r="K62" s="21">
        <f t="shared" si="33"/>
        <v>40453.601119330044</v>
      </c>
      <c r="L62" s="21">
        <f t="shared" si="33"/>
        <v>39013.452919481897</v>
      </c>
      <c r="M62" s="21">
        <f>ROUND(M$4*L62,2)</f>
        <v>42353</v>
      </c>
      <c r="N62" s="21">
        <f>ROUND(N$4*M62,2)</f>
        <v>59294.2</v>
      </c>
      <c r="O62" s="7">
        <f>ROUND(O$4*N62,2)</f>
        <v>63225.41</v>
      </c>
      <c r="P62" s="7">
        <f>ROUND(P$4*O62,2)</f>
        <v>67069.509999999995</v>
      </c>
      <c r="Q62" s="100">
        <f>P62*Q$4</f>
        <v>73508.182960000006</v>
      </c>
      <c r="R62" s="112">
        <f>Q62*R$4</f>
        <v>78198.005032848014</v>
      </c>
      <c r="S62" s="100">
        <f t="shared" ref="S62:U62" si="34">R62*S$4</f>
        <v>82045.346880464131</v>
      </c>
      <c r="T62" s="100">
        <f t="shared" si="34"/>
        <v>86549.636424201613</v>
      </c>
      <c r="U62" s="101">
        <f t="shared" si="34"/>
        <v>97558.750177360052</v>
      </c>
      <c r="V62" s="102">
        <f>ROUND(U62,0)</f>
        <v>97559</v>
      </c>
    </row>
    <row r="63" spans="1:28" x14ac:dyDescent="0.2">
      <c r="A63" s="244" t="s">
        <v>62</v>
      </c>
      <c r="B63" s="231"/>
      <c r="C63" s="250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</row>
    <row r="64" spans="1:28" x14ac:dyDescent="0.2">
      <c r="A64" s="253" t="s">
        <v>101</v>
      </c>
      <c r="B64" s="231"/>
      <c r="C64" s="250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</row>
    <row r="65" spans="1:22" x14ac:dyDescent="0.2">
      <c r="A65" s="252" t="s">
        <v>67</v>
      </c>
      <c r="B65" s="231"/>
      <c r="C65" s="250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</row>
    <row r="66" spans="1:22" x14ac:dyDescent="0.2">
      <c r="A66" s="20" t="s">
        <v>63</v>
      </c>
      <c r="B66" s="25">
        <f>C66/$C$4*1</f>
        <v>3496.2664304589816</v>
      </c>
      <c r="C66" s="25">
        <f>D66/$D$4*1</f>
        <v>3625.9779150290096</v>
      </c>
      <c r="D66" s="25">
        <v>3874.72</v>
      </c>
      <c r="E66" s="21">
        <f t="shared" ref="E66:L68" si="35">E$4*D66</f>
        <v>3888.6689919999999</v>
      </c>
      <c r="F66" s="21">
        <f t="shared" si="35"/>
        <v>3633.5723061248</v>
      </c>
      <c r="G66" s="21">
        <f t="shared" si="35"/>
        <v>3551.4535720063795</v>
      </c>
      <c r="H66" s="21">
        <f t="shared" si="35"/>
        <v>3515.9390362863155</v>
      </c>
      <c r="I66" s="21">
        <f t="shared" si="35"/>
        <v>3283.1838720841615</v>
      </c>
      <c r="J66" s="21">
        <f t="shared" si="35"/>
        <v>3180.7485352751355</v>
      </c>
      <c r="K66" s="21">
        <f t="shared" si="35"/>
        <v>3249.1346287835513</v>
      </c>
      <c r="L66" s="21">
        <f t="shared" si="35"/>
        <v>3133.4654359988572</v>
      </c>
      <c r="M66" s="21">
        <f t="shared" ref="M66:P68" si="36">ROUND(M$4*L66,2)</f>
        <v>3401.69</v>
      </c>
      <c r="N66" s="21">
        <f t="shared" si="36"/>
        <v>4762.37</v>
      </c>
      <c r="O66" s="7">
        <f t="shared" si="36"/>
        <v>5078.12</v>
      </c>
      <c r="P66" s="7">
        <f t="shared" si="36"/>
        <v>5386.87</v>
      </c>
      <c r="Q66" s="100">
        <f t="shared" ref="Q66:U68" si="37">P66*Q$4</f>
        <v>5904.0095200000005</v>
      </c>
      <c r="R66" s="112">
        <f t="shared" si="37"/>
        <v>6280.6853273760007</v>
      </c>
      <c r="S66" s="100">
        <f t="shared" si="37"/>
        <v>6589.6950454828993</v>
      </c>
      <c r="T66" s="100">
        <f t="shared" si="37"/>
        <v>6951.4693034799102</v>
      </c>
      <c r="U66" s="101">
        <f t="shared" si="37"/>
        <v>7835.6961988825542</v>
      </c>
      <c r="V66" s="102">
        <f>ROUND(U66,0)</f>
        <v>7836</v>
      </c>
    </row>
    <row r="67" spans="1:22" x14ac:dyDescent="0.2">
      <c r="A67" s="20" t="s">
        <v>64</v>
      </c>
      <c r="B67" s="25">
        <f>C67/$C$4*1</f>
        <v>3722.2182610044756</v>
      </c>
      <c r="C67" s="25">
        <f>D67/$D$4*1</f>
        <v>3860.3125584877412</v>
      </c>
      <c r="D67" s="25">
        <v>4125.13</v>
      </c>
      <c r="E67" s="21">
        <f t="shared" si="35"/>
        <v>4139.9804680000007</v>
      </c>
      <c r="F67" s="21">
        <f t="shared" si="35"/>
        <v>3868.3977492992008</v>
      </c>
      <c r="G67" s="21">
        <f t="shared" si="35"/>
        <v>3780.971960165039</v>
      </c>
      <c r="H67" s="21">
        <f t="shared" si="35"/>
        <v>3743.1622405633884</v>
      </c>
      <c r="I67" s="21">
        <f t="shared" si="35"/>
        <v>3495.3649002380921</v>
      </c>
      <c r="J67" s="21">
        <f t="shared" si="35"/>
        <v>3386.3095153506638</v>
      </c>
      <c r="K67" s="21">
        <f t="shared" si="35"/>
        <v>3459.1151699307034</v>
      </c>
      <c r="L67" s="21">
        <f t="shared" si="35"/>
        <v>3335.9706698811706</v>
      </c>
      <c r="M67" s="21">
        <f t="shared" si="36"/>
        <v>3621.53</v>
      </c>
      <c r="N67" s="21">
        <f t="shared" si="36"/>
        <v>5070.1400000000003</v>
      </c>
      <c r="O67" s="7">
        <f t="shared" si="36"/>
        <v>5406.29</v>
      </c>
      <c r="P67" s="7">
        <f t="shared" si="36"/>
        <v>5734.99</v>
      </c>
      <c r="Q67" s="100">
        <f t="shared" ref="Q67:R67" si="38">P67*Q$4</f>
        <v>6285.5490399999999</v>
      </c>
      <c r="R67" s="112">
        <f t="shared" si="38"/>
        <v>6686.5670687520005</v>
      </c>
      <c r="S67" s="100">
        <f t="shared" si="37"/>
        <v>7015.5461685345981</v>
      </c>
      <c r="T67" s="100">
        <f t="shared" si="37"/>
        <v>7400.6996531871473</v>
      </c>
      <c r="U67" s="101">
        <f t="shared" si="37"/>
        <v>8342.0686490725529</v>
      </c>
      <c r="V67" s="102">
        <f>ROUND(U67,0)</f>
        <v>8342</v>
      </c>
    </row>
    <row r="68" spans="1:22" x14ac:dyDescent="0.2">
      <c r="A68" s="20" t="s">
        <v>65</v>
      </c>
      <c r="B68" s="25">
        <f>C68/$C$4*1</f>
        <v>4155.73248754206</v>
      </c>
      <c r="C68" s="25">
        <f>D68/$D$4*1</f>
        <v>4309.9101628298704</v>
      </c>
      <c r="D68" s="25">
        <v>4605.57</v>
      </c>
      <c r="E68" s="21">
        <f t="shared" si="35"/>
        <v>4622.150052</v>
      </c>
      <c r="F68" s="21">
        <f t="shared" si="35"/>
        <v>4318.9370085888004</v>
      </c>
      <c r="G68" s="21">
        <f t="shared" si="35"/>
        <v>4221.3290321946934</v>
      </c>
      <c r="H68" s="21">
        <f t="shared" si="35"/>
        <v>4179.1157418727462</v>
      </c>
      <c r="I68" s="21">
        <f t="shared" si="35"/>
        <v>3902.4582797607704</v>
      </c>
      <c r="J68" s="21">
        <f t="shared" si="35"/>
        <v>3780.7015814322344</v>
      </c>
      <c r="K68" s="21">
        <f t="shared" si="35"/>
        <v>3861.9866654330276</v>
      </c>
      <c r="L68" s="21">
        <f t="shared" si="35"/>
        <v>3724.4999401436121</v>
      </c>
      <c r="M68" s="21">
        <f t="shared" si="36"/>
        <v>4043.32</v>
      </c>
      <c r="N68" s="21">
        <f t="shared" si="36"/>
        <v>5660.65</v>
      </c>
      <c r="O68" s="7">
        <f t="shared" si="36"/>
        <v>6035.95</v>
      </c>
      <c r="P68" s="7">
        <f t="shared" si="36"/>
        <v>6402.94</v>
      </c>
      <c r="Q68" s="100">
        <f t="shared" ref="Q68:R68" si="39">P68*Q$4</f>
        <v>7017.6222399999997</v>
      </c>
      <c r="R68" s="112">
        <f t="shared" si="39"/>
        <v>7465.3465389120001</v>
      </c>
      <c r="S68" s="100">
        <f t="shared" si="37"/>
        <v>7832.6415886264695</v>
      </c>
      <c r="T68" s="100">
        <f t="shared" si="37"/>
        <v>8262.6536118420627</v>
      </c>
      <c r="U68" s="101">
        <f t="shared" si="37"/>
        <v>9313.6631512683725</v>
      </c>
      <c r="V68" s="102">
        <f>ROUND(U68,0)</f>
        <v>9314</v>
      </c>
    </row>
    <row r="69" spans="1:22" x14ac:dyDescent="0.2">
      <c r="A69" s="27" t="s">
        <v>68</v>
      </c>
      <c r="B69" s="250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</row>
    <row r="70" spans="1:22" x14ac:dyDescent="0.2">
      <c r="A70" s="20" t="s">
        <v>63</v>
      </c>
      <c r="B70" s="25">
        <f>C70/$C$4*1</f>
        <v>18.344318178147351</v>
      </c>
      <c r="C70" s="25">
        <f>D70/$D$4*1</f>
        <v>19.024892382556615</v>
      </c>
      <c r="D70" s="25">
        <v>20.329999999999998</v>
      </c>
      <c r="E70" s="21">
        <f t="shared" ref="E70:L72" si="40">E$4*D70</f>
        <v>20.403188</v>
      </c>
      <c r="F70" s="21">
        <f t="shared" si="40"/>
        <v>19.064738867199999</v>
      </c>
      <c r="G70" s="21">
        <f t="shared" si="40"/>
        <v>18.633875768801278</v>
      </c>
      <c r="H70" s="21">
        <f t="shared" si="40"/>
        <v>18.447537011113265</v>
      </c>
      <c r="I70" s="21">
        <f t="shared" si="40"/>
        <v>17.226310060977568</v>
      </c>
      <c r="J70" s="21">
        <f t="shared" si="40"/>
        <v>16.688849187075068</v>
      </c>
      <c r="K70" s="21">
        <f t="shared" si="40"/>
        <v>17.047659444597183</v>
      </c>
      <c r="L70" s="21">
        <f t="shared" si="40"/>
        <v>16.440762768369524</v>
      </c>
      <c r="M70" s="21">
        <f t="shared" ref="M70:P72" si="41">ROUND(M$4*L70,2)</f>
        <v>17.850000000000001</v>
      </c>
      <c r="N70" s="21">
        <f t="shared" si="41"/>
        <v>24.99</v>
      </c>
      <c r="O70" s="7">
        <f t="shared" si="41"/>
        <v>26.65</v>
      </c>
      <c r="P70" s="7">
        <f t="shared" si="41"/>
        <v>28.27</v>
      </c>
      <c r="Q70" s="100">
        <f t="shared" ref="Q70:U72" si="42">P70*Q$4</f>
        <v>30.983920000000001</v>
      </c>
      <c r="R70" s="112">
        <f t="shared" si="42"/>
        <v>32.960694096000005</v>
      </c>
      <c r="S70" s="100">
        <f t="shared" si="42"/>
        <v>34.582360245523205</v>
      </c>
      <c r="T70" s="100">
        <f t="shared" si="42"/>
        <v>36.480931823002429</v>
      </c>
      <c r="U70" s="101">
        <f t="shared" si="42"/>
        <v>41.121306350888339</v>
      </c>
      <c r="V70" s="102">
        <f>ROUND(U70,0)</f>
        <v>41</v>
      </c>
    </row>
    <row r="71" spans="1:22" x14ac:dyDescent="0.2">
      <c r="A71" s="20" t="s">
        <v>64</v>
      </c>
      <c r="B71" s="25">
        <f>C71/$C$4*1</f>
        <v>31.031042899482905</v>
      </c>
      <c r="C71" s="25">
        <f>D71/$D$4*1</f>
        <v>32.182294591053719</v>
      </c>
      <c r="D71" s="25">
        <v>34.39</v>
      </c>
      <c r="E71" s="21">
        <f t="shared" si="40"/>
        <v>34.513804</v>
      </c>
      <c r="F71" s="21">
        <f t="shared" si="40"/>
        <v>32.249698457599997</v>
      </c>
      <c r="G71" s="21">
        <f t="shared" si="40"/>
        <v>31.520855272458238</v>
      </c>
      <c r="H71" s="21">
        <f t="shared" si="40"/>
        <v>31.205646719733657</v>
      </c>
      <c r="I71" s="21">
        <f t="shared" si="40"/>
        <v>29.139832906887289</v>
      </c>
      <c r="J71" s="21">
        <f t="shared" si="40"/>
        <v>28.230670120192407</v>
      </c>
      <c r="K71" s="21">
        <f t="shared" si="40"/>
        <v>28.837629527776546</v>
      </c>
      <c r="L71" s="21">
        <f t="shared" si="40"/>
        <v>27.8110099165877</v>
      </c>
      <c r="M71" s="21">
        <f t="shared" si="41"/>
        <v>30.19</v>
      </c>
      <c r="N71" s="21">
        <f t="shared" si="41"/>
        <v>42.27</v>
      </c>
      <c r="O71" s="7">
        <f t="shared" si="41"/>
        <v>45.07</v>
      </c>
      <c r="P71" s="7">
        <f t="shared" si="41"/>
        <v>47.81</v>
      </c>
      <c r="Q71" s="100">
        <f t="shared" ref="Q71:R71" si="43">P71*Q$4</f>
        <v>52.399760000000008</v>
      </c>
      <c r="R71" s="112">
        <f t="shared" si="43"/>
        <v>55.742864688000012</v>
      </c>
      <c r="S71" s="100">
        <f t="shared" si="42"/>
        <v>58.48541363064961</v>
      </c>
      <c r="T71" s="100">
        <f t="shared" si="42"/>
        <v>61.696262838972274</v>
      </c>
      <c r="U71" s="101">
        <f t="shared" si="42"/>
        <v>69.544027472089539</v>
      </c>
      <c r="V71" s="102">
        <f t="shared" ref="V71:V72" si="44">ROUND(U71,0)</f>
        <v>70</v>
      </c>
    </row>
    <row r="72" spans="1:22" x14ac:dyDescent="0.2">
      <c r="A72" s="20" t="s">
        <v>65</v>
      </c>
      <c r="B72" s="25">
        <f>C72/$C$4*1</f>
        <v>55.529234662232568</v>
      </c>
      <c r="C72" s="25">
        <f>D72/$D$4*1</f>
        <v>57.589369268201388</v>
      </c>
      <c r="D72" s="25">
        <v>61.54</v>
      </c>
      <c r="E72" s="21">
        <f t="shared" si="40"/>
        <v>61.761544000000001</v>
      </c>
      <c r="F72" s="21">
        <f t="shared" si="40"/>
        <v>57.709986713600003</v>
      </c>
      <c r="G72" s="21">
        <f t="shared" si="40"/>
        <v>56.405741013872642</v>
      </c>
      <c r="H72" s="21">
        <f t="shared" si="40"/>
        <v>55.841683603733912</v>
      </c>
      <c r="I72" s="21">
        <f t="shared" si="40"/>
        <v>52.144964149166725</v>
      </c>
      <c r="J72" s="21">
        <f t="shared" si="40"/>
        <v>50.518041267712725</v>
      </c>
      <c r="K72" s="21">
        <f t="shared" si="40"/>
        <v>51.604179154968556</v>
      </c>
      <c r="L72" s="21">
        <f t="shared" si="40"/>
        <v>49.767070377051674</v>
      </c>
      <c r="M72" s="21">
        <f t="shared" si="41"/>
        <v>54.03</v>
      </c>
      <c r="N72" s="21">
        <f t="shared" si="41"/>
        <v>75.64</v>
      </c>
      <c r="O72" s="7">
        <f t="shared" si="41"/>
        <v>80.650000000000006</v>
      </c>
      <c r="P72" s="7">
        <f t="shared" si="41"/>
        <v>85.55</v>
      </c>
      <c r="Q72" s="100">
        <f t="shared" ref="Q72:R72" si="45">P72*Q$4</f>
        <v>93.762799999999999</v>
      </c>
      <c r="R72" s="112">
        <f t="shared" si="45"/>
        <v>99.744866640000012</v>
      </c>
      <c r="S72" s="100">
        <f t="shared" si="42"/>
        <v>104.65231407868801</v>
      </c>
      <c r="T72" s="100">
        <f t="shared" si="42"/>
        <v>110.39772612160797</v>
      </c>
      <c r="U72" s="101">
        <f t="shared" si="42"/>
        <v>124.44031688427651</v>
      </c>
      <c r="V72" s="102">
        <f t="shared" si="44"/>
        <v>124</v>
      </c>
    </row>
    <row r="73" spans="1:22" x14ac:dyDescent="0.2">
      <c r="A73" s="26" t="s">
        <v>66</v>
      </c>
      <c r="B73" s="250"/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251"/>
      <c r="V73" s="251"/>
    </row>
    <row r="74" spans="1:22" x14ac:dyDescent="0.2">
      <c r="A74" s="27" t="s">
        <v>67</v>
      </c>
      <c r="B74" s="250"/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251"/>
      <c r="V74" s="251"/>
    </row>
    <row r="75" spans="1:22" x14ac:dyDescent="0.2">
      <c r="A75" s="20" t="s">
        <v>63</v>
      </c>
      <c r="B75" s="25">
        <f>C75/$C$4*1</f>
        <v>4269.5701255821523</v>
      </c>
      <c r="C75" s="25">
        <f>D75/$D$4*1</f>
        <v>4427.9711772412502</v>
      </c>
      <c r="D75" s="25">
        <v>4731.7299999999996</v>
      </c>
      <c r="E75" s="21">
        <f t="shared" ref="E75:L77" si="46">E$4*D75</f>
        <v>4748.764228</v>
      </c>
      <c r="F75" s="21">
        <f t="shared" si="46"/>
        <v>4437.2452946432004</v>
      </c>
      <c r="G75" s="21">
        <f t="shared" si="46"/>
        <v>4336.9635509842647</v>
      </c>
      <c r="H75" s="21">
        <f t="shared" si="46"/>
        <v>4293.5939154744219</v>
      </c>
      <c r="I75" s="21">
        <f t="shared" si="46"/>
        <v>4009.3579982700148</v>
      </c>
      <c r="J75" s="21">
        <f t="shared" si="46"/>
        <v>3884.2660287239905</v>
      </c>
      <c r="K75" s="21">
        <f t="shared" si="46"/>
        <v>3967.7777483415566</v>
      </c>
      <c r="L75" s="21">
        <f t="shared" si="46"/>
        <v>3826.5248605005972</v>
      </c>
      <c r="M75" s="21">
        <f t="shared" ref="M75:P77" si="47">ROUND(M$4*L75,2)</f>
        <v>4154.08</v>
      </c>
      <c r="N75" s="21">
        <f t="shared" si="47"/>
        <v>5815.71</v>
      </c>
      <c r="O75" s="7">
        <f t="shared" si="47"/>
        <v>6201.29</v>
      </c>
      <c r="P75" s="7">
        <f t="shared" si="47"/>
        <v>6578.33</v>
      </c>
      <c r="Q75" s="100">
        <f t="shared" ref="Q75:U77" si="48">P75*Q$4</f>
        <v>7209.8496800000003</v>
      </c>
      <c r="R75" s="112">
        <f t="shared" si="48"/>
        <v>7669.838089584001</v>
      </c>
      <c r="S75" s="100">
        <f t="shared" si="48"/>
        <v>8047.1941235915328</v>
      </c>
      <c r="T75" s="100">
        <f t="shared" si="48"/>
        <v>8488.9850809767067</v>
      </c>
      <c r="U75" s="101">
        <f t="shared" si="48"/>
        <v>9568.7839832769441</v>
      </c>
      <c r="V75" s="102">
        <f>ROUND(U75,0)</f>
        <v>9569</v>
      </c>
    </row>
    <row r="76" spans="1:22" x14ac:dyDescent="0.2">
      <c r="A76" s="20" t="s">
        <v>64</v>
      </c>
      <c r="B76" s="25">
        <f>C76/$C$4*1</f>
        <v>5568.9578259884156</v>
      </c>
      <c r="C76" s="25">
        <f>D76/$D$4*1</f>
        <v>5775.5661613325856</v>
      </c>
      <c r="D76" s="25">
        <v>6171.77</v>
      </c>
      <c r="E76" s="21">
        <f t="shared" si="46"/>
        <v>6193.9883720000007</v>
      </c>
      <c r="F76" s="21">
        <f t="shared" si="46"/>
        <v>5787.6627347968006</v>
      </c>
      <c r="G76" s="21">
        <f t="shared" si="46"/>
        <v>5656.8615569903932</v>
      </c>
      <c r="H76" s="21">
        <f t="shared" si="46"/>
        <v>5600.2929414204891</v>
      </c>
      <c r="I76" s="21">
        <f t="shared" si="46"/>
        <v>5229.5535486984527</v>
      </c>
      <c r="J76" s="21">
        <f t="shared" si="46"/>
        <v>5066.3914779790612</v>
      </c>
      <c r="K76" s="21">
        <f t="shared" si="46"/>
        <v>5175.3188947556109</v>
      </c>
      <c r="L76" s="21">
        <f t="shared" si="46"/>
        <v>4991.0775421023118</v>
      </c>
      <c r="M76" s="21">
        <f t="shared" si="47"/>
        <v>5418.31</v>
      </c>
      <c r="N76" s="21">
        <f t="shared" si="47"/>
        <v>7585.63</v>
      </c>
      <c r="O76" s="7">
        <f t="shared" si="47"/>
        <v>8088.56</v>
      </c>
      <c r="P76" s="7">
        <f t="shared" si="47"/>
        <v>8580.34</v>
      </c>
      <c r="Q76" s="100">
        <f t="shared" ref="Q76:R76" si="49">P76*Q$4</f>
        <v>9404.0526400000017</v>
      </c>
      <c r="R76" s="112">
        <f t="shared" si="49"/>
        <v>10004.031198432003</v>
      </c>
      <c r="S76" s="100">
        <f t="shared" si="48"/>
        <v>10496.229533394857</v>
      </c>
      <c r="T76" s="100">
        <f t="shared" si="48"/>
        <v>11072.472534778233</v>
      </c>
      <c r="U76" s="101">
        <f t="shared" si="48"/>
        <v>12480.891041202025</v>
      </c>
      <c r="V76" s="102">
        <f t="shared" ref="V76:V77" si="50">ROUND(U76,0)</f>
        <v>12481</v>
      </c>
    </row>
    <row r="77" spans="1:22" x14ac:dyDescent="0.2">
      <c r="A77" s="20" t="s">
        <v>65</v>
      </c>
      <c r="B77" s="25">
        <f>C77/$C$4*1</f>
        <v>8456.9201689019956</v>
      </c>
      <c r="C77" s="25">
        <f>D77/$D$4*1</f>
        <v>8770.6719071682583</v>
      </c>
      <c r="D77" s="25">
        <v>9372.34</v>
      </c>
      <c r="E77" s="21">
        <f t="shared" si="46"/>
        <v>9406.0804239999998</v>
      </c>
      <c r="F77" s="21">
        <f t="shared" si="46"/>
        <v>8789.0415481855998</v>
      </c>
      <c r="G77" s="21">
        <f t="shared" si="46"/>
        <v>8590.4092091966049</v>
      </c>
      <c r="H77" s="21">
        <f t="shared" si="46"/>
        <v>8504.505117104638</v>
      </c>
      <c r="I77" s="21">
        <f t="shared" si="46"/>
        <v>7941.5068783523102</v>
      </c>
      <c r="J77" s="21">
        <f t="shared" si="46"/>
        <v>7693.7318637477183</v>
      </c>
      <c r="K77" s="21">
        <f t="shared" si="46"/>
        <v>7859.1470988182946</v>
      </c>
      <c r="L77" s="21">
        <f t="shared" si="46"/>
        <v>7579.3614621003635</v>
      </c>
      <c r="M77" s="21">
        <f t="shared" si="47"/>
        <v>8228.15</v>
      </c>
      <c r="N77" s="21">
        <f t="shared" si="47"/>
        <v>11519.41</v>
      </c>
      <c r="O77" s="7">
        <f t="shared" si="47"/>
        <v>12283.15</v>
      </c>
      <c r="P77" s="7">
        <f t="shared" si="47"/>
        <v>13029.97</v>
      </c>
      <c r="Q77" s="100">
        <f t="shared" ref="Q77:R77" si="51">P77*Q$4</f>
        <v>14280.84712</v>
      </c>
      <c r="R77" s="112">
        <f t="shared" si="51"/>
        <v>15191.965166256001</v>
      </c>
      <c r="S77" s="100">
        <f t="shared" si="48"/>
        <v>15939.409852435794</v>
      </c>
      <c r="T77" s="100">
        <f t="shared" si="48"/>
        <v>16814.48345333452</v>
      </c>
      <c r="U77" s="101">
        <f t="shared" si="48"/>
        <v>18953.285748598671</v>
      </c>
      <c r="V77" s="102">
        <f t="shared" si="50"/>
        <v>18953</v>
      </c>
    </row>
    <row r="78" spans="1:22" x14ac:dyDescent="0.2">
      <c r="A78" s="27" t="s">
        <v>68</v>
      </c>
      <c r="B78" s="250"/>
      <c r="C78" s="251"/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</row>
    <row r="79" spans="1:22" x14ac:dyDescent="0.2">
      <c r="A79" s="20" t="s">
        <v>63</v>
      </c>
      <c r="B79" s="25">
        <f>C79/$C$4*1</f>
        <v>6.4245718361244046</v>
      </c>
      <c r="C79" s="25">
        <f>D79/$D$4*1</f>
        <v>6.6629234512446196</v>
      </c>
      <c r="D79" s="25">
        <v>7.12</v>
      </c>
      <c r="E79" s="21">
        <f t="shared" ref="E79:L82" si="52">E$4*D79</f>
        <v>7.1456320000000009</v>
      </c>
      <c r="F79" s="21">
        <f t="shared" si="52"/>
        <v>6.6768785408000006</v>
      </c>
      <c r="G79" s="21">
        <f t="shared" si="52"/>
        <v>6.5259810857779206</v>
      </c>
      <c r="H79" s="21">
        <f t="shared" si="52"/>
        <v>6.4607212749201413</v>
      </c>
      <c r="I79" s="21">
        <f t="shared" si="52"/>
        <v>6.0330215265204279</v>
      </c>
      <c r="J79" s="21">
        <f t="shared" si="52"/>
        <v>5.8447912548929901</v>
      </c>
      <c r="K79" s="21">
        <f t="shared" si="52"/>
        <v>5.9704542668731895</v>
      </c>
      <c r="L79" s="21">
        <f t="shared" si="52"/>
        <v>5.7579060949725038</v>
      </c>
      <c r="M79" s="21">
        <f t="shared" ref="M79:P82" si="53">ROUND(M$4*L79,2)</f>
        <v>6.25</v>
      </c>
      <c r="N79" s="21">
        <f t="shared" si="53"/>
        <v>8.75</v>
      </c>
      <c r="O79" s="7">
        <f t="shared" si="53"/>
        <v>9.33</v>
      </c>
      <c r="P79" s="7">
        <f t="shared" si="53"/>
        <v>9.9</v>
      </c>
      <c r="Q79" s="100">
        <f t="shared" ref="Q79:U82" si="54">P79*Q$4</f>
        <v>10.8504</v>
      </c>
      <c r="R79" s="112">
        <f t="shared" si="54"/>
        <v>11.542655520000002</v>
      </c>
      <c r="S79" s="100">
        <f t="shared" si="54"/>
        <v>12.110554171584001</v>
      </c>
      <c r="T79" s="100">
        <f t="shared" si="54"/>
        <v>12.775423595603963</v>
      </c>
      <c r="U79" s="101">
        <f t="shared" si="54"/>
        <v>14.400457476964787</v>
      </c>
      <c r="V79" s="102">
        <f>ROUND(U79,0)</f>
        <v>14</v>
      </c>
    </row>
    <row r="80" spans="1:22" x14ac:dyDescent="0.2">
      <c r="A80" s="20" t="s">
        <v>64</v>
      </c>
      <c r="B80" s="25">
        <f>C80/$C$4*1</f>
        <v>16.675012293761093</v>
      </c>
      <c r="C80" s="25">
        <f>D80/$D$4*1</f>
        <v>17.293655249859629</v>
      </c>
      <c r="D80" s="25">
        <v>18.48</v>
      </c>
      <c r="E80" s="21">
        <f t="shared" si="52"/>
        <v>18.546528000000002</v>
      </c>
      <c r="F80" s="21">
        <f t="shared" si="52"/>
        <v>17.3298757632</v>
      </c>
      <c r="G80" s="21">
        <f t="shared" si="52"/>
        <v>16.938220570951682</v>
      </c>
      <c r="H80" s="21">
        <f t="shared" si="52"/>
        <v>16.768838365242164</v>
      </c>
      <c r="I80" s="21">
        <f t="shared" si="52"/>
        <v>15.658741265463131</v>
      </c>
      <c r="J80" s="21">
        <f t="shared" si="52"/>
        <v>15.170188537980682</v>
      </c>
      <c r="K80" s="21">
        <f t="shared" si="52"/>
        <v>15.496347591547268</v>
      </c>
      <c r="L80" s="21">
        <f t="shared" si="52"/>
        <v>14.944677617288185</v>
      </c>
      <c r="M80" s="21">
        <f t="shared" si="53"/>
        <v>16.22</v>
      </c>
      <c r="N80" s="21">
        <f t="shared" si="53"/>
        <v>22.71</v>
      </c>
      <c r="O80" s="7">
        <f t="shared" si="53"/>
        <v>24.22</v>
      </c>
      <c r="P80" s="7">
        <f t="shared" si="53"/>
        <v>25.69</v>
      </c>
      <c r="Q80" s="100">
        <f t="shared" ref="Q80:R80" si="55">P80*Q$4</f>
        <v>28.156240000000004</v>
      </c>
      <c r="R80" s="112">
        <f t="shared" si="55"/>
        <v>29.952608112000007</v>
      </c>
      <c r="S80" s="100">
        <f t="shared" si="54"/>
        <v>31.426276431110406</v>
      </c>
      <c r="T80" s="100">
        <f t="shared" si="54"/>
        <v>33.151579007178363</v>
      </c>
      <c r="U80" s="101">
        <f t="shared" si="54"/>
        <v>37.368459856891448</v>
      </c>
      <c r="V80" s="102">
        <f t="shared" ref="V80:V82" si="56">ROUND(U80,0)</f>
        <v>37</v>
      </c>
    </row>
    <row r="81" spans="1:22" x14ac:dyDescent="0.2">
      <c r="A81" s="20" t="s">
        <v>65</v>
      </c>
      <c r="B81" s="25">
        <f>C81/$C$4*1</f>
        <v>33.710955589551652</v>
      </c>
      <c r="C81" s="25">
        <f>D81/$D$4*1</f>
        <v>34.961632041924013</v>
      </c>
      <c r="D81" s="25">
        <v>37.36</v>
      </c>
      <c r="E81" s="21">
        <f t="shared" si="52"/>
        <v>37.494495999999998</v>
      </c>
      <c r="F81" s="21">
        <f t="shared" si="52"/>
        <v>35.0348570624</v>
      </c>
      <c r="G81" s="21">
        <f t="shared" si="52"/>
        <v>34.243069292789762</v>
      </c>
      <c r="H81" s="21">
        <f t="shared" si="52"/>
        <v>33.900638599861864</v>
      </c>
      <c r="I81" s="21">
        <f t="shared" si="52"/>
        <v>31.656416324551007</v>
      </c>
      <c r="J81" s="21">
        <f t="shared" si="52"/>
        <v>30.668736135225014</v>
      </c>
      <c r="K81" s="21">
        <f t="shared" si="52"/>
        <v>31.328113962132356</v>
      </c>
      <c r="L81" s="21">
        <f t="shared" si="52"/>
        <v>30.212833105080446</v>
      </c>
      <c r="M81" s="21">
        <f t="shared" si="53"/>
        <v>32.799999999999997</v>
      </c>
      <c r="N81" s="21">
        <f t="shared" si="53"/>
        <v>45.92</v>
      </c>
      <c r="O81" s="7">
        <f t="shared" si="53"/>
        <v>48.96</v>
      </c>
      <c r="P81" s="7">
        <f t="shared" si="53"/>
        <v>51.94</v>
      </c>
      <c r="Q81" s="100">
        <f t="shared" ref="Q81:R81" si="57">P81*Q$4</f>
        <v>56.92624</v>
      </c>
      <c r="R81" s="112">
        <f t="shared" si="57"/>
        <v>60.558134112000005</v>
      </c>
      <c r="S81" s="100">
        <f t="shared" si="54"/>
        <v>63.537594310310396</v>
      </c>
      <c r="T81" s="100">
        <f t="shared" si="54"/>
        <v>67.025808237946435</v>
      </c>
      <c r="U81" s="101">
        <f t="shared" si="54"/>
        <v>75.551491045813222</v>
      </c>
      <c r="V81" s="102">
        <f t="shared" si="56"/>
        <v>76</v>
      </c>
    </row>
    <row r="82" spans="1:22" x14ac:dyDescent="0.2">
      <c r="A82" s="28" t="s">
        <v>69</v>
      </c>
      <c r="B82" s="25">
        <f>C82/$C$4*1</f>
        <v>11.910723066972208</v>
      </c>
      <c r="C82" s="25">
        <f>D82/$D$4*1</f>
        <v>12.352610892756877</v>
      </c>
      <c r="D82" s="25">
        <v>13.2</v>
      </c>
      <c r="E82" s="21">
        <f t="shared" si="52"/>
        <v>13.24752</v>
      </c>
      <c r="F82" s="21">
        <f t="shared" si="52"/>
        <v>12.378482688</v>
      </c>
      <c r="G82" s="21">
        <f t="shared" si="52"/>
        <v>12.0987289792512</v>
      </c>
      <c r="H82" s="21">
        <f t="shared" si="52"/>
        <v>11.977741689458689</v>
      </c>
      <c r="I82" s="21">
        <f t="shared" si="52"/>
        <v>11.184815189616524</v>
      </c>
      <c r="J82" s="21">
        <f t="shared" si="52"/>
        <v>10.835848955700488</v>
      </c>
      <c r="K82" s="21">
        <f t="shared" si="52"/>
        <v>11.06881970824805</v>
      </c>
      <c r="L82" s="21">
        <f t="shared" si="52"/>
        <v>10.67476972663442</v>
      </c>
      <c r="M82" s="21">
        <f t="shared" si="53"/>
        <v>11.59</v>
      </c>
      <c r="N82" s="21">
        <f t="shared" si="53"/>
        <v>16.23</v>
      </c>
      <c r="O82" s="7">
        <f t="shared" si="53"/>
        <v>17.309999999999999</v>
      </c>
      <c r="P82" s="7">
        <f t="shared" si="53"/>
        <v>18.36</v>
      </c>
      <c r="Q82" s="100">
        <f t="shared" ref="Q82:R82" si="58">P82*Q$4</f>
        <v>20.12256</v>
      </c>
      <c r="R82" s="112">
        <f t="shared" si="58"/>
        <v>21.406379328</v>
      </c>
      <c r="S82" s="100">
        <f t="shared" si="54"/>
        <v>22.459573190937597</v>
      </c>
      <c r="T82" s="100">
        <f t="shared" si="54"/>
        <v>23.692603759120072</v>
      </c>
      <c r="U82" s="101">
        <f t="shared" si="54"/>
        <v>26.706302957280144</v>
      </c>
      <c r="V82" s="102">
        <f t="shared" si="56"/>
        <v>27</v>
      </c>
    </row>
    <row r="83" spans="1:22" x14ac:dyDescent="0.2">
      <c r="A83" s="29" t="s">
        <v>102</v>
      </c>
      <c r="B83" s="268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</row>
    <row r="84" spans="1:22" x14ac:dyDescent="0.2">
      <c r="A84" s="30" t="s">
        <v>103</v>
      </c>
      <c r="B84" s="268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</row>
    <row r="85" spans="1:22" x14ac:dyDescent="0.2">
      <c r="A85" s="20" t="s">
        <v>4</v>
      </c>
      <c r="B85" s="21">
        <v>103966.35</v>
      </c>
      <c r="C85" s="21">
        <f t="shared" ref="C85:L85" si="59">C$4*B85</f>
        <v>107823.50158499999</v>
      </c>
      <c r="D85" s="21">
        <f t="shared" si="59"/>
        <v>115220.19379373098</v>
      </c>
      <c r="E85" s="21">
        <f t="shared" si="59"/>
        <v>115634.98649138842</v>
      </c>
      <c r="F85" s="21">
        <f t="shared" si="59"/>
        <v>108049.33137755335</v>
      </c>
      <c r="G85" s="21">
        <f t="shared" si="59"/>
        <v>105607.41648842064</v>
      </c>
      <c r="H85" s="21">
        <f t="shared" si="59"/>
        <v>104551.34232353643</v>
      </c>
      <c r="I85" s="21">
        <f t="shared" si="59"/>
        <v>97630.04346171832</v>
      </c>
      <c r="J85" s="21">
        <f t="shared" si="59"/>
        <v>94583.986105712713</v>
      </c>
      <c r="K85" s="21">
        <f t="shared" si="59"/>
        <v>96617.541806985537</v>
      </c>
      <c r="L85" s="21">
        <f t="shared" si="59"/>
        <v>93177.95731865686</v>
      </c>
      <c r="M85" s="21">
        <f t="shared" ref="M85:P87" si="60">ROUND(M$4*L85,2)</f>
        <v>101153.99</v>
      </c>
      <c r="N85" s="21">
        <f t="shared" si="60"/>
        <v>141615.59</v>
      </c>
      <c r="O85" s="7">
        <f t="shared" si="60"/>
        <v>151004.70000000001</v>
      </c>
      <c r="P85" s="7">
        <f t="shared" si="60"/>
        <v>160185.79</v>
      </c>
      <c r="Q85" s="100">
        <f t="shared" ref="Q85:U87" si="61">P85*Q$4</f>
        <v>175563.62584000002</v>
      </c>
      <c r="R85" s="112">
        <f t="shared" si="61"/>
        <v>186764.58516859205</v>
      </c>
      <c r="S85" s="100">
        <f t="shared" si="61"/>
        <v>195953.40275888678</v>
      </c>
      <c r="T85" s="100">
        <f t="shared" si="61"/>
        <v>206711.24457034966</v>
      </c>
      <c r="U85" s="101">
        <f t="shared" si="61"/>
        <v>233004.91487969813</v>
      </c>
      <c r="V85" s="102">
        <f>ROUND(U85,0)</f>
        <v>233005</v>
      </c>
    </row>
    <row r="86" spans="1:22" x14ac:dyDescent="0.2">
      <c r="A86" s="20" t="s">
        <v>5</v>
      </c>
      <c r="B86" s="21">
        <v>69310.899999999994</v>
      </c>
      <c r="C86" s="21">
        <f t="shared" ref="C86:L86" si="62">C$4*B86</f>
        <v>71882.334389999989</v>
      </c>
      <c r="D86" s="21">
        <f t="shared" si="62"/>
        <v>76813.462529153985</v>
      </c>
      <c r="E86" s="21">
        <f t="shared" si="62"/>
        <v>77089.990994258944</v>
      </c>
      <c r="F86" s="21">
        <f t="shared" si="62"/>
        <v>72032.887585035554</v>
      </c>
      <c r="G86" s="21">
        <f t="shared" si="62"/>
        <v>70404.94432561376</v>
      </c>
      <c r="H86" s="21">
        <f t="shared" si="62"/>
        <v>69700.894882357621</v>
      </c>
      <c r="I86" s="21">
        <f t="shared" si="62"/>
        <v>65086.695641145547</v>
      </c>
      <c r="J86" s="21">
        <f t="shared" si="62"/>
        <v>63055.990737141808</v>
      </c>
      <c r="K86" s="21">
        <f t="shared" si="62"/>
        <v>64411.694537990363</v>
      </c>
      <c r="L86" s="21">
        <f t="shared" si="62"/>
        <v>62118.638212437909</v>
      </c>
      <c r="M86" s="21">
        <f t="shared" si="60"/>
        <v>67435.990000000005</v>
      </c>
      <c r="N86" s="21">
        <f t="shared" si="60"/>
        <v>94410.39</v>
      </c>
      <c r="O86" s="7">
        <f t="shared" si="60"/>
        <v>100669.8</v>
      </c>
      <c r="P86" s="7">
        <f t="shared" si="60"/>
        <v>106790.52</v>
      </c>
      <c r="Q86" s="100">
        <f t="shared" ref="Q86:R86" si="63">P86*Q$4</f>
        <v>117042.40992000002</v>
      </c>
      <c r="R86" s="112">
        <f t="shared" si="63"/>
        <v>124509.71567289603</v>
      </c>
      <c r="S86" s="100">
        <f t="shared" si="61"/>
        <v>130635.5936840025</v>
      </c>
      <c r="T86" s="100">
        <f t="shared" si="61"/>
        <v>137807.48777725422</v>
      </c>
      <c r="U86" s="101">
        <f t="shared" si="61"/>
        <v>155336.60022252097</v>
      </c>
      <c r="V86" s="102">
        <f t="shared" ref="V86:V87" si="64">ROUND(U86,0)</f>
        <v>155337</v>
      </c>
    </row>
    <row r="87" spans="1:22" x14ac:dyDescent="0.2">
      <c r="A87" s="20" t="s">
        <v>6</v>
      </c>
      <c r="B87" s="21">
        <v>1384.94</v>
      </c>
      <c r="C87" s="21">
        <f t="shared" ref="C87:L87" si="65">C$4*B87</f>
        <v>1436.3212739999999</v>
      </c>
      <c r="D87" s="21">
        <f t="shared" si="65"/>
        <v>1534.8529133963998</v>
      </c>
      <c r="E87" s="21">
        <f t="shared" si="65"/>
        <v>1540.3783838846268</v>
      </c>
      <c r="F87" s="21">
        <f t="shared" si="65"/>
        <v>1439.3295619017954</v>
      </c>
      <c r="G87" s="21">
        <f t="shared" si="65"/>
        <v>1406.8007138028149</v>
      </c>
      <c r="H87" s="21">
        <f t="shared" si="65"/>
        <v>1392.7327066647867</v>
      </c>
      <c r="I87" s="21">
        <f t="shared" si="65"/>
        <v>1300.5338014835779</v>
      </c>
      <c r="J87" s="21">
        <f t="shared" si="65"/>
        <v>1259.9571468772904</v>
      </c>
      <c r="K87" s="21">
        <f t="shared" si="65"/>
        <v>1287.0462255351522</v>
      </c>
      <c r="L87" s="21">
        <f t="shared" si="65"/>
        <v>1241.2273799061009</v>
      </c>
      <c r="M87" s="21">
        <f t="shared" si="60"/>
        <v>1347.48</v>
      </c>
      <c r="N87" s="21">
        <f t="shared" si="60"/>
        <v>1886.47</v>
      </c>
      <c r="O87" s="7">
        <f t="shared" si="60"/>
        <v>2011.54</v>
      </c>
      <c r="P87" s="7">
        <f t="shared" si="60"/>
        <v>2133.84</v>
      </c>
      <c r="Q87" s="100">
        <f t="shared" ref="Q87:R87" si="66">P87*Q$4</f>
        <v>2338.6886400000003</v>
      </c>
      <c r="R87" s="112">
        <f t="shared" si="66"/>
        <v>2487.8969752320004</v>
      </c>
      <c r="S87" s="100">
        <f t="shared" si="61"/>
        <v>2610.3015064134147</v>
      </c>
      <c r="T87" s="100">
        <f t="shared" si="61"/>
        <v>2753.6070591155112</v>
      </c>
      <c r="U87" s="101">
        <f t="shared" si="61"/>
        <v>3103.8658770350044</v>
      </c>
      <c r="V87" s="102">
        <f t="shared" si="64"/>
        <v>3104</v>
      </c>
    </row>
    <row r="88" spans="1:22" x14ac:dyDescent="0.2">
      <c r="A88" s="242" t="s">
        <v>105</v>
      </c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</row>
    <row r="89" spans="1:22" x14ac:dyDescent="0.2">
      <c r="A89" s="20" t="s">
        <v>7</v>
      </c>
      <c r="B89" s="21">
        <v>106915.27</v>
      </c>
      <c r="C89" s="21">
        <f t="shared" ref="C89:L89" si="67">C$4*B89</f>
        <v>110881.82651699999</v>
      </c>
      <c r="D89" s="21">
        <f t="shared" si="67"/>
        <v>118488.3198160662</v>
      </c>
      <c r="E89" s="21">
        <f t="shared" si="67"/>
        <v>118914.87776740405</v>
      </c>
      <c r="F89" s="21">
        <f t="shared" si="67"/>
        <v>111114.06178586234</v>
      </c>
      <c r="G89" s="21">
        <f t="shared" si="67"/>
        <v>108602.88398950186</v>
      </c>
      <c r="H89" s="21">
        <f t="shared" si="67"/>
        <v>107516.85514960684</v>
      </c>
      <c r="I89" s="21">
        <f t="shared" si="67"/>
        <v>100399.23933870286</v>
      </c>
      <c r="J89" s="21">
        <f t="shared" si="67"/>
        <v>97266.783071335332</v>
      </c>
      <c r="K89" s="21">
        <f t="shared" si="67"/>
        <v>99358.018907369056</v>
      </c>
      <c r="L89" s="21">
        <f t="shared" si="67"/>
        <v>95820.873434266716</v>
      </c>
      <c r="M89" s="21">
        <f t="shared" ref="M89:P93" si="68">ROUND(M$4*L89,2)</f>
        <v>104023.14</v>
      </c>
      <c r="N89" s="21">
        <f t="shared" si="68"/>
        <v>145632.4</v>
      </c>
      <c r="O89" s="7">
        <f t="shared" si="68"/>
        <v>155287.82999999999</v>
      </c>
      <c r="P89" s="7">
        <f t="shared" si="68"/>
        <v>164729.32999999999</v>
      </c>
      <c r="Q89" s="100">
        <f t="shared" ref="Q89:U93" si="69">P89*Q$4</f>
        <v>180543.34568</v>
      </c>
      <c r="R89" s="112">
        <f t="shared" si="69"/>
        <v>192062.01113438403</v>
      </c>
      <c r="S89" s="100">
        <f t="shared" si="69"/>
        <v>201511.46208219571</v>
      </c>
      <c r="T89" s="100">
        <f t="shared" si="69"/>
        <v>212574.44135050825</v>
      </c>
      <c r="U89" s="101">
        <f t="shared" si="69"/>
        <v>239613.9102902929</v>
      </c>
      <c r="V89" s="102">
        <f>ROUND(U89,0)</f>
        <v>239614</v>
      </c>
    </row>
    <row r="90" spans="1:22" x14ac:dyDescent="0.2">
      <c r="A90" s="20" t="s">
        <v>8</v>
      </c>
      <c r="B90" s="21">
        <v>71276.850000000006</v>
      </c>
      <c r="C90" s="21">
        <f t="shared" ref="C90:L90" si="70">C$4*B90</f>
        <v>73921.221135</v>
      </c>
      <c r="D90" s="21">
        <f t="shared" si="70"/>
        <v>78992.216904860994</v>
      </c>
      <c r="E90" s="21">
        <f t="shared" si="70"/>
        <v>79276.588885718491</v>
      </c>
      <c r="F90" s="21">
        <f t="shared" si="70"/>
        <v>74076.044654815356</v>
      </c>
      <c r="G90" s="21">
        <f t="shared" si="70"/>
        <v>72401.926045616536</v>
      </c>
      <c r="H90" s="21">
        <f t="shared" si="70"/>
        <v>71677.906785160376</v>
      </c>
      <c r="I90" s="21">
        <f t="shared" si="70"/>
        <v>66932.829355982758</v>
      </c>
      <c r="J90" s="21">
        <f t="shared" si="70"/>
        <v>64844.525080076099</v>
      </c>
      <c r="K90" s="21">
        <f t="shared" si="70"/>
        <v>66238.682369297734</v>
      </c>
      <c r="L90" s="21">
        <f t="shared" si="70"/>
        <v>63880.58527695074</v>
      </c>
      <c r="M90" s="21">
        <f t="shared" si="68"/>
        <v>69348.759999999995</v>
      </c>
      <c r="N90" s="21">
        <f t="shared" si="68"/>
        <v>97088.26</v>
      </c>
      <c r="O90" s="7">
        <f t="shared" si="68"/>
        <v>103525.21</v>
      </c>
      <c r="P90" s="7">
        <f t="shared" si="68"/>
        <v>109819.54</v>
      </c>
      <c r="Q90" s="100">
        <f t="shared" ref="Q90:R90" si="71">P90*Q$4</f>
        <v>120362.21584</v>
      </c>
      <c r="R90" s="112">
        <f t="shared" si="71"/>
        <v>128041.32521059201</v>
      </c>
      <c r="S90" s="100">
        <f t="shared" si="69"/>
        <v>134340.95841095311</v>
      </c>
      <c r="T90" s="100">
        <f t="shared" si="69"/>
        <v>141716.27702771444</v>
      </c>
      <c r="U90" s="101">
        <f t="shared" si="69"/>
        <v>159742.58746563972</v>
      </c>
      <c r="V90" s="102">
        <f t="shared" ref="V90:V93" si="72">ROUND(U90,0)</f>
        <v>159743</v>
      </c>
    </row>
    <row r="91" spans="1:22" x14ac:dyDescent="0.2">
      <c r="A91" s="20" t="s">
        <v>9</v>
      </c>
      <c r="B91" s="21">
        <v>1412.54</v>
      </c>
      <c r="C91" s="31">
        <f t="shared" ref="C91:L91" si="73">C$4*B91</f>
        <v>1464.9452339999998</v>
      </c>
      <c r="D91" s="31">
        <f t="shared" si="73"/>
        <v>1565.4404770523997</v>
      </c>
      <c r="E91" s="31">
        <f t="shared" si="73"/>
        <v>1571.0760627697885</v>
      </c>
      <c r="F91" s="31">
        <f t="shared" si="73"/>
        <v>1468.0134730520904</v>
      </c>
      <c r="G91" s="31">
        <f t="shared" si="73"/>
        <v>1434.8363685611132</v>
      </c>
      <c r="H91" s="31">
        <f t="shared" si="73"/>
        <v>1420.4880048755022</v>
      </c>
      <c r="I91" s="31">
        <f t="shared" si="73"/>
        <v>1326.4516989527438</v>
      </c>
      <c r="J91" s="31">
        <f t="shared" si="73"/>
        <v>1285.0664059454182</v>
      </c>
      <c r="K91" s="31">
        <f t="shared" si="73"/>
        <v>1312.6953336732447</v>
      </c>
      <c r="L91" s="31">
        <f t="shared" si="73"/>
        <v>1265.9633797944773</v>
      </c>
      <c r="M91" s="21">
        <f t="shared" si="68"/>
        <v>1374.33</v>
      </c>
      <c r="N91" s="21">
        <f t="shared" si="68"/>
        <v>1924.06</v>
      </c>
      <c r="O91" s="7">
        <f t="shared" si="68"/>
        <v>2051.63</v>
      </c>
      <c r="P91" s="7">
        <f t="shared" si="68"/>
        <v>2176.37</v>
      </c>
      <c r="Q91" s="100">
        <f t="shared" ref="Q91:R91" si="74">P91*Q$4</f>
        <v>2385.30152</v>
      </c>
      <c r="R91" s="112">
        <f t="shared" si="74"/>
        <v>2537.4837569760002</v>
      </c>
      <c r="S91" s="100">
        <f t="shared" si="69"/>
        <v>2662.3279578192191</v>
      </c>
      <c r="T91" s="100">
        <f t="shared" si="69"/>
        <v>2808.4897627034943</v>
      </c>
      <c r="U91" s="101">
        <f t="shared" si="69"/>
        <v>3165.7296605193787</v>
      </c>
      <c r="V91" s="102">
        <f t="shared" si="72"/>
        <v>3166</v>
      </c>
    </row>
    <row r="92" spans="1:22" x14ac:dyDescent="0.2">
      <c r="A92" s="32" t="s">
        <v>10</v>
      </c>
      <c r="B92" s="33">
        <v>124644.91</v>
      </c>
      <c r="C92" s="31">
        <f t="shared" ref="C92:L92" si="75">C$4*B92</f>
        <v>129269.23616099999</v>
      </c>
      <c r="D92" s="31">
        <f t="shared" si="75"/>
        <v>138137.10576164461</v>
      </c>
      <c r="E92" s="31">
        <f t="shared" si="75"/>
        <v>138634.39934238655</v>
      </c>
      <c r="F92" s="31">
        <f t="shared" si="75"/>
        <v>129539.98274552599</v>
      </c>
      <c r="G92" s="31">
        <f t="shared" si="75"/>
        <v>126612.37913547711</v>
      </c>
      <c r="H92" s="31">
        <f t="shared" si="75"/>
        <v>125346.25534412234</v>
      </c>
      <c r="I92" s="31">
        <f t="shared" si="75"/>
        <v>117048.33324034144</v>
      </c>
      <c r="J92" s="31">
        <f t="shared" si="75"/>
        <v>113396.42524324279</v>
      </c>
      <c r="K92" s="31">
        <f t="shared" si="75"/>
        <v>115834.44838597252</v>
      </c>
      <c r="L92" s="31">
        <f t="shared" si="75"/>
        <v>111710.7420234319</v>
      </c>
      <c r="M92" s="21">
        <f t="shared" si="68"/>
        <v>121273.18</v>
      </c>
      <c r="N92" s="21">
        <f t="shared" si="68"/>
        <v>169782.45</v>
      </c>
      <c r="O92" s="7">
        <f t="shared" si="68"/>
        <v>181039.03</v>
      </c>
      <c r="P92" s="7">
        <f t="shared" si="68"/>
        <v>192046.2</v>
      </c>
      <c r="Q92" s="100">
        <f t="shared" ref="Q92:R92" si="76">P92*Q$4</f>
        <v>210482.63520000002</v>
      </c>
      <c r="R92" s="112">
        <f t="shared" si="76"/>
        <v>223911.42732576004</v>
      </c>
      <c r="S92" s="100">
        <f t="shared" si="69"/>
        <v>234927.86955018743</v>
      </c>
      <c r="T92" s="100">
        <f t="shared" si="69"/>
        <v>247825.40958849271</v>
      </c>
      <c r="U92" s="101">
        <f t="shared" si="69"/>
        <v>279348.80168814899</v>
      </c>
      <c r="V92" s="102">
        <f t="shared" si="72"/>
        <v>279349</v>
      </c>
    </row>
    <row r="93" spans="1:22" x14ac:dyDescent="0.2">
      <c r="A93" s="32" t="s">
        <v>49</v>
      </c>
      <c r="B93" s="33">
        <v>229167.18</v>
      </c>
      <c r="C93" s="31">
        <f t="shared" ref="C93:L93" si="77">C$4*B93</f>
        <v>237669.28237799997</v>
      </c>
      <c r="D93" s="31">
        <f t="shared" si="77"/>
        <v>253973.39514913078</v>
      </c>
      <c r="E93" s="31">
        <f t="shared" si="77"/>
        <v>254887.69937166767</v>
      </c>
      <c r="F93" s="31">
        <f t="shared" si="77"/>
        <v>238167.06629288627</v>
      </c>
      <c r="G93" s="31">
        <f t="shared" si="77"/>
        <v>232784.49059466706</v>
      </c>
      <c r="H93" s="31">
        <f t="shared" si="77"/>
        <v>230456.6456887204</v>
      </c>
      <c r="I93" s="31">
        <f t="shared" si="77"/>
        <v>215200.41574412709</v>
      </c>
      <c r="J93" s="31">
        <f t="shared" si="77"/>
        <v>208486.16277291032</v>
      </c>
      <c r="K93" s="31">
        <f t="shared" si="77"/>
        <v>212968.61527252791</v>
      </c>
      <c r="L93" s="31">
        <f t="shared" si="77"/>
        <v>205386.93256882593</v>
      </c>
      <c r="M93" s="21">
        <f t="shared" si="68"/>
        <v>222968.05</v>
      </c>
      <c r="N93" s="21">
        <f t="shared" si="68"/>
        <v>312155.27</v>
      </c>
      <c r="O93" s="7">
        <f t="shared" si="68"/>
        <v>332851.15999999997</v>
      </c>
      <c r="P93" s="7">
        <f t="shared" si="68"/>
        <v>353088.51</v>
      </c>
      <c r="Q93" s="100">
        <f t="shared" ref="Q93:R93" si="78">P93*Q$4</f>
        <v>386985.00696000003</v>
      </c>
      <c r="R93" s="112">
        <f t="shared" si="78"/>
        <v>411674.65040404804</v>
      </c>
      <c r="S93" s="100">
        <f t="shared" si="69"/>
        <v>431929.04320392717</v>
      </c>
      <c r="T93" s="100">
        <f t="shared" si="69"/>
        <v>455641.94767582277</v>
      </c>
      <c r="U93" s="101">
        <f t="shared" si="69"/>
        <v>513599.60342018743</v>
      </c>
      <c r="V93" s="102">
        <f t="shared" si="72"/>
        <v>513600</v>
      </c>
    </row>
    <row r="94" spans="1:22" x14ac:dyDescent="0.2">
      <c r="A94" s="244" t="s">
        <v>104</v>
      </c>
      <c r="B94" s="244"/>
      <c r="C94" s="244"/>
      <c r="D94" s="193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</row>
    <row r="95" spans="1:22" x14ac:dyDescent="0.2">
      <c r="A95" s="34" t="s">
        <v>21</v>
      </c>
      <c r="B95" s="31">
        <v>96833.52</v>
      </c>
      <c r="C95" s="31">
        <f t="shared" ref="C95:L95" si="79">C$4*B95</f>
        <v>100426.043592</v>
      </c>
      <c r="D95" s="31">
        <f t="shared" si="79"/>
        <v>107315.2701824112</v>
      </c>
      <c r="E95" s="31">
        <f t="shared" si="79"/>
        <v>107701.60515506788</v>
      </c>
      <c r="F95" s="31">
        <f t="shared" si="79"/>
        <v>100636.37985689544</v>
      </c>
      <c r="G95" s="31">
        <f t="shared" si="79"/>
        <v>98361.997672129612</v>
      </c>
      <c r="H95" s="31">
        <f t="shared" si="79"/>
        <v>97378.377695408315</v>
      </c>
      <c r="I95" s="31">
        <f t="shared" si="79"/>
        <v>90931.929091972284</v>
      </c>
      <c r="J95" s="31">
        <f t="shared" si="79"/>
        <v>88094.852904302752</v>
      </c>
      <c r="K95" s="31">
        <f t="shared" si="79"/>
        <v>89988.89224174527</v>
      </c>
      <c r="L95" s="31">
        <f t="shared" si="79"/>
        <v>86785.287677939137</v>
      </c>
      <c r="M95" s="21">
        <f t="shared" ref="M95:P100" si="80">ROUND(M$4*L95,2)</f>
        <v>94214.11</v>
      </c>
      <c r="N95" s="21">
        <f t="shared" si="80"/>
        <v>131899.75</v>
      </c>
      <c r="O95" s="7">
        <f t="shared" si="80"/>
        <v>140644.70000000001</v>
      </c>
      <c r="P95" s="7">
        <f t="shared" si="80"/>
        <v>149195.9</v>
      </c>
      <c r="Q95" s="100">
        <f t="shared" ref="Q95:U100" si="81">P95*Q$4</f>
        <v>163518.7064</v>
      </c>
      <c r="R95" s="112">
        <f t="shared" si="81"/>
        <v>173951.19986832002</v>
      </c>
      <c r="S95" s="100">
        <f t="shared" si="81"/>
        <v>182509.59890184135</v>
      </c>
      <c r="T95" s="100">
        <f t="shared" si="81"/>
        <v>192529.37588155243</v>
      </c>
      <c r="U95" s="101">
        <f t="shared" si="81"/>
        <v>217019.11249368591</v>
      </c>
      <c r="V95" s="102">
        <f>ROUND(U95,0)</f>
        <v>217019</v>
      </c>
    </row>
    <row r="96" spans="1:22" x14ac:dyDescent="0.2">
      <c r="A96" s="20" t="s">
        <v>22</v>
      </c>
      <c r="B96" s="21">
        <v>64555.68</v>
      </c>
      <c r="C96" s="31">
        <f t="shared" ref="C96:L96" si="82">C$4*B96</f>
        <v>66950.695727999992</v>
      </c>
      <c r="D96" s="31">
        <f t="shared" si="82"/>
        <v>71543.513454940796</v>
      </c>
      <c r="E96" s="31">
        <f t="shared" si="82"/>
        <v>71801.070103378588</v>
      </c>
      <c r="F96" s="31">
        <f t="shared" si="82"/>
        <v>67090.919904596958</v>
      </c>
      <c r="G96" s="31">
        <f t="shared" si="82"/>
        <v>65574.665114753065</v>
      </c>
      <c r="H96" s="31">
        <f t="shared" si="82"/>
        <v>64918.918463605536</v>
      </c>
      <c r="I96" s="31">
        <f t="shared" si="82"/>
        <v>60621.286061314844</v>
      </c>
      <c r="J96" s="31">
        <f t="shared" si="82"/>
        <v>58729.901936201823</v>
      </c>
      <c r="K96" s="31">
        <f t="shared" si="82"/>
        <v>59992.594827830166</v>
      </c>
      <c r="L96" s="31">
        <f t="shared" si="82"/>
        <v>57856.858451959415</v>
      </c>
      <c r="M96" s="21">
        <f t="shared" si="80"/>
        <v>62809.41</v>
      </c>
      <c r="N96" s="21">
        <f t="shared" si="80"/>
        <v>87933.17</v>
      </c>
      <c r="O96" s="7">
        <f t="shared" si="80"/>
        <v>93763.14</v>
      </c>
      <c r="P96" s="7">
        <f t="shared" si="80"/>
        <v>99463.94</v>
      </c>
      <c r="Q96" s="100">
        <f t="shared" ref="Q96:R96" si="83">P96*Q$4</f>
        <v>109012.47824000001</v>
      </c>
      <c r="R96" s="112">
        <f t="shared" si="83"/>
        <v>115967.47435171202</v>
      </c>
      <c r="S96" s="100">
        <f t="shared" si="81"/>
        <v>121673.07408981625</v>
      </c>
      <c r="T96" s="100">
        <f t="shared" si="81"/>
        <v>128352.92585734716</v>
      </c>
      <c r="U96" s="101">
        <f t="shared" si="81"/>
        <v>144679.41802640172</v>
      </c>
      <c r="V96" s="102">
        <f t="shared" ref="V96:V100" si="84">ROUND(U96,0)</f>
        <v>144679</v>
      </c>
    </row>
    <row r="97" spans="1:22" x14ac:dyDescent="0.2">
      <c r="A97" s="20" t="s">
        <v>6</v>
      </c>
      <c r="B97" s="21">
        <v>1415.34</v>
      </c>
      <c r="C97" s="31">
        <f t="shared" ref="C97:L97" si="85">C$4*B97</f>
        <v>1467.8491139999999</v>
      </c>
      <c r="D97" s="31">
        <f t="shared" si="85"/>
        <v>1568.5435632203998</v>
      </c>
      <c r="E97" s="31">
        <f t="shared" si="85"/>
        <v>1574.1903200479933</v>
      </c>
      <c r="F97" s="31">
        <f t="shared" si="85"/>
        <v>1470.923435052845</v>
      </c>
      <c r="G97" s="31">
        <f t="shared" si="85"/>
        <v>1437.6805654206507</v>
      </c>
      <c r="H97" s="31">
        <f t="shared" si="85"/>
        <v>1423.3037597664443</v>
      </c>
      <c r="I97" s="31">
        <f t="shared" si="85"/>
        <v>1329.0810508699055</v>
      </c>
      <c r="J97" s="31">
        <f t="shared" si="85"/>
        <v>1287.6137220827645</v>
      </c>
      <c r="K97" s="31">
        <f t="shared" si="85"/>
        <v>1315.2974171075441</v>
      </c>
      <c r="L97" s="31">
        <f t="shared" si="85"/>
        <v>1268.4728290585156</v>
      </c>
      <c r="M97" s="21">
        <f t="shared" si="80"/>
        <v>1377.05</v>
      </c>
      <c r="N97" s="21">
        <f t="shared" si="80"/>
        <v>1927.87</v>
      </c>
      <c r="O97" s="7">
        <f t="shared" si="80"/>
        <v>2055.69</v>
      </c>
      <c r="P97" s="7">
        <f t="shared" si="80"/>
        <v>2180.6799999999998</v>
      </c>
      <c r="Q97" s="100">
        <f t="shared" ref="Q97:R97" si="86">P97*Q$4</f>
        <v>2390.0252799999998</v>
      </c>
      <c r="R97" s="112">
        <f t="shared" si="86"/>
        <v>2542.5088928639998</v>
      </c>
      <c r="S97" s="100">
        <f t="shared" si="81"/>
        <v>2667.6003303929083</v>
      </c>
      <c r="T97" s="100">
        <f t="shared" si="81"/>
        <v>2814.051588531479</v>
      </c>
      <c r="U97" s="101">
        <f t="shared" si="81"/>
        <v>3171.9989505926828</v>
      </c>
      <c r="V97" s="102">
        <f t="shared" si="84"/>
        <v>3172</v>
      </c>
    </row>
    <row r="98" spans="1:22" x14ac:dyDescent="0.2">
      <c r="A98" s="20" t="s">
        <v>10</v>
      </c>
      <c r="B98" s="21">
        <v>109147.16</v>
      </c>
      <c r="C98" s="31">
        <f t="shared" ref="C98:L98" si="87">C$4*B98</f>
        <v>113196.519636</v>
      </c>
      <c r="D98" s="31">
        <f t="shared" si="87"/>
        <v>120961.8008830296</v>
      </c>
      <c r="E98" s="31">
        <f t="shared" si="87"/>
        <v>121397.26336620851</v>
      </c>
      <c r="F98" s="31">
        <f t="shared" si="87"/>
        <v>113433.60288938523</v>
      </c>
      <c r="G98" s="31">
        <f t="shared" si="87"/>
        <v>110870.00346408514</v>
      </c>
      <c r="H98" s="31">
        <f t="shared" si="87"/>
        <v>109761.30342944429</v>
      </c>
      <c r="I98" s="31">
        <f t="shared" si="87"/>
        <v>102495.10514241508</v>
      </c>
      <c r="J98" s="31">
        <f t="shared" si="87"/>
        <v>99297.257861971724</v>
      </c>
      <c r="K98" s="31">
        <f t="shared" si="87"/>
        <v>101432.14890600412</v>
      </c>
      <c r="L98" s="31">
        <f t="shared" si="87"/>
        <v>97821.164404950381</v>
      </c>
      <c r="M98" s="21">
        <f t="shared" si="80"/>
        <v>106194.66</v>
      </c>
      <c r="N98" s="21">
        <f t="shared" si="80"/>
        <v>148672.51999999999</v>
      </c>
      <c r="O98" s="7">
        <f t="shared" si="80"/>
        <v>158529.51</v>
      </c>
      <c r="P98" s="7">
        <f t="shared" si="80"/>
        <v>168168.1</v>
      </c>
      <c r="Q98" s="100">
        <f t="shared" ref="Q98:R98" si="88">P98*Q$4</f>
        <v>184312.23760000002</v>
      </c>
      <c r="R98" s="112">
        <f t="shared" si="88"/>
        <v>196071.35835888004</v>
      </c>
      <c r="S98" s="100">
        <f t="shared" si="81"/>
        <v>205718.06919013691</v>
      </c>
      <c r="T98" s="100">
        <f t="shared" si="81"/>
        <v>217011.99118867543</v>
      </c>
      <c r="U98" s="101">
        <f t="shared" si="81"/>
        <v>244615.91646787495</v>
      </c>
      <c r="V98" s="102">
        <f t="shared" si="84"/>
        <v>244616</v>
      </c>
    </row>
    <row r="99" spans="1:22" x14ac:dyDescent="0.2">
      <c r="A99" s="20" t="s">
        <v>51</v>
      </c>
      <c r="B99" s="21">
        <v>229167.18</v>
      </c>
      <c r="C99" s="31">
        <f t="shared" ref="C99:L99" si="89">C$4*B99</f>
        <v>237669.28237799997</v>
      </c>
      <c r="D99" s="31">
        <f t="shared" si="89"/>
        <v>253973.39514913078</v>
      </c>
      <c r="E99" s="31">
        <f t="shared" si="89"/>
        <v>254887.69937166767</v>
      </c>
      <c r="F99" s="31">
        <f t="shared" si="89"/>
        <v>238167.06629288627</v>
      </c>
      <c r="G99" s="31">
        <f t="shared" si="89"/>
        <v>232784.49059466706</v>
      </c>
      <c r="H99" s="31">
        <f t="shared" si="89"/>
        <v>230456.6456887204</v>
      </c>
      <c r="I99" s="31">
        <f t="shared" si="89"/>
        <v>215200.41574412709</v>
      </c>
      <c r="J99" s="31">
        <f t="shared" si="89"/>
        <v>208486.16277291032</v>
      </c>
      <c r="K99" s="31">
        <f t="shared" si="89"/>
        <v>212968.61527252791</v>
      </c>
      <c r="L99" s="31">
        <f t="shared" si="89"/>
        <v>205386.93256882593</v>
      </c>
      <c r="M99" s="21">
        <f t="shared" si="80"/>
        <v>222968.05</v>
      </c>
      <c r="N99" s="21">
        <f t="shared" si="80"/>
        <v>312155.27</v>
      </c>
      <c r="O99" s="7">
        <f t="shared" si="80"/>
        <v>332851.15999999997</v>
      </c>
      <c r="P99" s="7">
        <f t="shared" si="80"/>
        <v>353088.51</v>
      </c>
      <c r="Q99" s="100">
        <f t="shared" ref="Q99:R99" si="90">P99*Q$4</f>
        <v>386985.00696000003</v>
      </c>
      <c r="R99" s="112">
        <f t="shared" si="90"/>
        <v>411674.65040404804</v>
      </c>
      <c r="S99" s="100">
        <f t="shared" si="81"/>
        <v>431929.04320392717</v>
      </c>
      <c r="T99" s="100">
        <f t="shared" si="81"/>
        <v>455641.94767582277</v>
      </c>
      <c r="U99" s="101">
        <f t="shared" si="81"/>
        <v>513599.60342018743</v>
      </c>
      <c r="V99" s="102">
        <f t="shared" si="84"/>
        <v>513600</v>
      </c>
    </row>
    <row r="100" spans="1:22" x14ac:dyDescent="0.2">
      <c r="A100" s="32" t="s">
        <v>20</v>
      </c>
      <c r="B100" s="33">
        <v>128948.97</v>
      </c>
      <c r="C100" s="31">
        <f t="shared" ref="C100:L100" si="91">C$4*B100</f>
        <v>133732.97678699999</v>
      </c>
      <c r="D100" s="31">
        <f t="shared" si="91"/>
        <v>142907.05899458818</v>
      </c>
      <c r="E100" s="31">
        <f t="shared" si="91"/>
        <v>143421.5244069687</v>
      </c>
      <c r="F100" s="31">
        <f t="shared" si="91"/>
        <v>134013.07240587156</v>
      </c>
      <c r="G100" s="31">
        <f t="shared" si="91"/>
        <v>130984.37696949886</v>
      </c>
      <c r="H100" s="31">
        <f t="shared" si="91"/>
        <v>129674.53319980387</v>
      </c>
      <c r="I100" s="31">
        <f t="shared" si="91"/>
        <v>121090.07910197685</v>
      </c>
      <c r="J100" s="31">
        <f t="shared" si="91"/>
        <v>117312.06863399518</v>
      </c>
      <c r="K100" s="31">
        <f t="shared" si="91"/>
        <v>119834.27810962609</v>
      </c>
      <c r="L100" s="31">
        <f t="shared" si="91"/>
        <v>115568.1778089234</v>
      </c>
      <c r="M100" s="21">
        <f t="shared" si="80"/>
        <v>125460.81</v>
      </c>
      <c r="N100" s="21">
        <f t="shared" si="80"/>
        <v>175645.13</v>
      </c>
      <c r="O100" s="7">
        <f t="shared" si="80"/>
        <v>187290.4</v>
      </c>
      <c r="P100" s="7">
        <f t="shared" si="80"/>
        <v>198677.66</v>
      </c>
      <c r="Q100" s="100">
        <f t="shared" ref="Q100:R100" si="92">P100*Q$4</f>
        <v>217750.71536000003</v>
      </c>
      <c r="R100" s="112">
        <f t="shared" si="92"/>
        <v>231643.21099996805</v>
      </c>
      <c r="S100" s="100">
        <f t="shared" si="81"/>
        <v>243040.05698116648</v>
      </c>
      <c r="T100" s="100">
        <f t="shared" si="81"/>
        <v>256382.9561094325</v>
      </c>
      <c r="U100" s="101">
        <f t="shared" si="81"/>
        <v>288994.86812655232</v>
      </c>
      <c r="V100" s="102">
        <f t="shared" si="84"/>
        <v>288995</v>
      </c>
    </row>
    <row r="101" spans="1:22" x14ac:dyDescent="0.2">
      <c r="A101" s="262" t="s">
        <v>106</v>
      </c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</row>
    <row r="102" spans="1:22" x14ac:dyDescent="0.2">
      <c r="A102" s="228" t="s">
        <v>109</v>
      </c>
      <c r="B102" s="221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</row>
    <row r="103" spans="1:22" x14ac:dyDescent="0.2">
      <c r="A103" s="242" t="s">
        <v>170</v>
      </c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</row>
    <row r="104" spans="1:22" x14ac:dyDescent="0.2">
      <c r="A104" s="34" t="s">
        <v>11</v>
      </c>
      <c r="B104" s="31">
        <v>40430.980000000003</v>
      </c>
      <c r="C104" s="31">
        <f t="shared" ref="C104:L104" si="93">C$4*B104</f>
        <v>41930.969358000002</v>
      </c>
      <c r="D104" s="31">
        <f t="shared" si="93"/>
        <v>44807.4338559588</v>
      </c>
      <c r="E104" s="31">
        <f t="shared" si="93"/>
        <v>44968.740617840253</v>
      </c>
      <c r="F104" s="31">
        <f t="shared" si="93"/>
        <v>42018.79123330993</v>
      </c>
      <c r="G104" s="31">
        <f t="shared" si="93"/>
        <v>41069.166551437127</v>
      </c>
      <c r="H104" s="31">
        <f t="shared" si="93"/>
        <v>40658.474885922755</v>
      </c>
      <c r="I104" s="31">
        <f t="shared" si="93"/>
        <v>37966.883848474667</v>
      </c>
      <c r="J104" s="31">
        <f t="shared" si="93"/>
        <v>36782.317072402257</v>
      </c>
      <c r="K104" s="31">
        <f t="shared" si="93"/>
        <v>37573.13688945891</v>
      </c>
      <c r="L104" s="31">
        <f t="shared" si="93"/>
        <v>36235.533216194177</v>
      </c>
      <c r="M104" s="21">
        <f t="shared" ref="M104:P106" si="94">ROUND(M$4*L104,2)</f>
        <v>39337.29</v>
      </c>
      <c r="N104" s="21">
        <f t="shared" si="94"/>
        <v>55072.21</v>
      </c>
      <c r="O104" s="7">
        <f t="shared" si="94"/>
        <v>58723.5</v>
      </c>
      <c r="P104" s="7">
        <f t="shared" si="94"/>
        <v>62293.89</v>
      </c>
      <c r="Q104" s="100">
        <f t="shared" ref="Q104:U106" si="95">P104*Q$4</f>
        <v>68274.103440000006</v>
      </c>
      <c r="R104" s="100">
        <f t="shared" si="95"/>
        <v>72629.991239472016</v>
      </c>
      <c r="S104" s="100">
        <f t="shared" si="95"/>
        <v>76203.38680845403</v>
      </c>
      <c r="T104" s="100">
        <f t="shared" si="95"/>
        <v>80386.952744238151</v>
      </c>
      <c r="U104" s="101">
        <f t="shared" si="95"/>
        <v>90612.173133305245</v>
      </c>
      <c r="V104" s="102">
        <f>ROUND(U104,0)</f>
        <v>90612</v>
      </c>
    </row>
    <row r="105" spans="1:22" x14ac:dyDescent="0.2">
      <c r="A105" s="20" t="s">
        <v>12</v>
      </c>
      <c r="B105" s="21">
        <v>26953.99</v>
      </c>
      <c r="C105" s="31">
        <f t="shared" ref="C105:L105" si="96">C$4*B105</f>
        <v>27953.983028999999</v>
      </c>
      <c r="D105" s="31">
        <f t="shared" si="96"/>
        <v>29871.6262647894</v>
      </c>
      <c r="E105" s="31">
        <f t="shared" si="96"/>
        <v>29979.164119342644</v>
      </c>
      <c r="F105" s="31">
        <f t="shared" si="96"/>
        <v>28012.530953113768</v>
      </c>
      <c r="G105" s="31">
        <f t="shared" si="96"/>
        <v>27379.447753573397</v>
      </c>
      <c r="H105" s="31">
        <f t="shared" si="96"/>
        <v>27105.653276037661</v>
      </c>
      <c r="I105" s="31">
        <f t="shared" si="96"/>
        <v>25311.259029163968</v>
      </c>
      <c r="J105" s="31">
        <f t="shared" si="96"/>
        <v>24521.547747454053</v>
      </c>
      <c r="K105" s="31">
        <f t="shared" si="96"/>
        <v>25048.761024024316</v>
      </c>
      <c r="L105" s="31">
        <f t="shared" si="96"/>
        <v>24157.025131569051</v>
      </c>
      <c r="M105" s="21">
        <f t="shared" si="94"/>
        <v>26224.87</v>
      </c>
      <c r="N105" s="21">
        <f t="shared" si="94"/>
        <v>36714.82</v>
      </c>
      <c r="O105" s="7">
        <f t="shared" si="94"/>
        <v>39149.01</v>
      </c>
      <c r="P105" s="7">
        <f t="shared" si="94"/>
        <v>41529.269999999997</v>
      </c>
      <c r="Q105" s="100">
        <f t="shared" ref="Q105:R105" si="97">P105*Q$4</f>
        <v>45516.079919999996</v>
      </c>
      <c r="R105" s="100">
        <f t="shared" si="97"/>
        <v>48420.005818896003</v>
      </c>
      <c r="S105" s="100">
        <f t="shared" si="95"/>
        <v>50802.270105185678</v>
      </c>
      <c r="T105" s="100">
        <f t="shared" si="95"/>
        <v>53591.314733960367</v>
      </c>
      <c r="U105" s="101">
        <f t="shared" si="95"/>
        <v>60408.129968120127</v>
      </c>
      <c r="V105" s="102">
        <f t="shared" ref="V105:V106" si="98">ROUND(U105,0)</f>
        <v>60408</v>
      </c>
    </row>
    <row r="106" spans="1:22" x14ac:dyDescent="0.2">
      <c r="A106" s="20" t="s">
        <v>13</v>
      </c>
      <c r="B106" s="21">
        <v>993.58</v>
      </c>
      <c r="C106" s="31">
        <f t="shared" ref="C106:L106" si="99">C$4*B106</f>
        <v>1030.441818</v>
      </c>
      <c r="D106" s="31">
        <f t="shared" si="99"/>
        <v>1101.1301267148001</v>
      </c>
      <c r="E106" s="31">
        <f t="shared" si="99"/>
        <v>1105.0941951709735</v>
      </c>
      <c r="F106" s="31">
        <f t="shared" si="99"/>
        <v>1032.6000159677576</v>
      </c>
      <c r="G106" s="31">
        <f t="shared" si="99"/>
        <v>1009.2632556068863</v>
      </c>
      <c r="H106" s="31">
        <f t="shared" si="99"/>
        <v>999.17062305081743</v>
      </c>
      <c r="I106" s="31">
        <f t="shared" si="99"/>
        <v>933.02552780485325</v>
      </c>
      <c r="J106" s="31">
        <f t="shared" si="99"/>
        <v>903.91513133734179</v>
      </c>
      <c r="K106" s="31">
        <f t="shared" si="99"/>
        <v>923.34930666109472</v>
      </c>
      <c r="L106" s="31">
        <f t="shared" si="99"/>
        <v>890.47807134395975</v>
      </c>
      <c r="M106" s="21">
        <f t="shared" si="94"/>
        <v>966.7</v>
      </c>
      <c r="N106" s="21">
        <f t="shared" si="94"/>
        <v>1353.38</v>
      </c>
      <c r="O106" s="7">
        <f t="shared" si="94"/>
        <v>1443.11</v>
      </c>
      <c r="P106" s="7">
        <f t="shared" si="94"/>
        <v>1530.85</v>
      </c>
      <c r="Q106" s="100">
        <f t="shared" ref="Q106:R106" si="100">P106*Q$4</f>
        <v>1677.8116</v>
      </c>
      <c r="R106" s="100">
        <f t="shared" si="100"/>
        <v>1784.8559800800001</v>
      </c>
      <c r="S106" s="100">
        <f t="shared" si="95"/>
        <v>1872.670894299936</v>
      </c>
      <c r="T106" s="100">
        <f t="shared" si="95"/>
        <v>1975.4805263970024</v>
      </c>
      <c r="U106" s="101">
        <f t="shared" si="95"/>
        <v>2226.7616493547011</v>
      </c>
      <c r="V106" s="102">
        <f t="shared" si="98"/>
        <v>2227</v>
      </c>
    </row>
    <row r="107" spans="1:22" x14ac:dyDescent="0.2">
      <c r="A107" s="242" t="s">
        <v>107</v>
      </c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</row>
    <row r="108" spans="1:22" x14ac:dyDescent="0.2">
      <c r="A108" s="34" t="s">
        <v>11</v>
      </c>
      <c r="B108" s="31">
        <v>42375.97</v>
      </c>
      <c r="C108" s="31">
        <f t="shared" ref="C108:L108" si="101">C$4*B108</f>
        <v>43948.118487</v>
      </c>
      <c r="D108" s="31">
        <f t="shared" si="101"/>
        <v>46962.959415208199</v>
      </c>
      <c r="E108" s="31">
        <f t="shared" si="101"/>
        <v>47132.026069102954</v>
      </c>
      <c r="F108" s="31">
        <f t="shared" si="101"/>
        <v>44040.165158969801</v>
      </c>
      <c r="G108" s="31">
        <f t="shared" si="101"/>
        <v>43044.857426377086</v>
      </c>
      <c r="H108" s="31">
        <f t="shared" si="101"/>
        <v>42614.408852113316</v>
      </c>
      <c r="I108" s="31">
        <f t="shared" si="101"/>
        <v>39793.334986103415</v>
      </c>
      <c r="J108" s="31">
        <f t="shared" si="101"/>
        <v>38551.78293453699</v>
      </c>
      <c r="K108" s="31">
        <f t="shared" si="101"/>
        <v>39380.646267629541</v>
      </c>
      <c r="L108" s="31">
        <f t="shared" si="101"/>
        <v>37978.695260501932</v>
      </c>
      <c r="M108" s="21">
        <f t="shared" ref="M108:P110" si="102">ROUND(M$4*L108,2)</f>
        <v>41229.67</v>
      </c>
      <c r="N108" s="21">
        <f t="shared" si="102"/>
        <v>57721.54</v>
      </c>
      <c r="O108" s="7">
        <f t="shared" si="102"/>
        <v>61548.480000000003</v>
      </c>
      <c r="P108" s="7">
        <f t="shared" si="102"/>
        <v>65290.63</v>
      </c>
      <c r="Q108" s="100">
        <f t="shared" ref="Q108:U110" si="103">P108*Q$4</f>
        <v>71558.530480000001</v>
      </c>
      <c r="R108" s="100">
        <f t="shared" si="103"/>
        <v>76123.964724624006</v>
      </c>
      <c r="S108" s="100">
        <f t="shared" si="103"/>
        <v>79869.2637890755</v>
      </c>
      <c r="T108" s="100">
        <f t="shared" si="103"/>
        <v>84254.086371095735</v>
      </c>
      <c r="U108" s="101">
        <f t="shared" si="103"/>
        <v>94971.206157499109</v>
      </c>
      <c r="V108" s="102">
        <f>ROUND(U108,0)</f>
        <v>94971</v>
      </c>
    </row>
    <row r="109" spans="1:22" x14ac:dyDescent="0.2">
      <c r="A109" s="20" t="s">
        <v>12</v>
      </c>
      <c r="B109" s="21">
        <v>28635.98</v>
      </c>
      <c r="C109" s="31">
        <f t="shared" ref="C109:L109" si="104">C$4*B109</f>
        <v>29698.374857999996</v>
      </c>
      <c r="D109" s="31">
        <f t="shared" si="104"/>
        <v>31735.683373258795</v>
      </c>
      <c r="E109" s="31">
        <f t="shared" si="104"/>
        <v>31849.931833402527</v>
      </c>
      <c r="F109" s="31">
        <f t="shared" si="104"/>
        <v>29760.576305131322</v>
      </c>
      <c r="G109" s="31">
        <f t="shared" si="104"/>
        <v>29087.987280635356</v>
      </c>
      <c r="H109" s="31">
        <f t="shared" si="104"/>
        <v>28797.107407829004</v>
      </c>
      <c r="I109" s="31">
        <f t="shared" si="104"/>
        <v>26890.738897430721</v>
      </c>
      <c r="J109" s="31">
        <f t="shared" si="104"/>
        <v>26051.747843830883</v>
      </c>
      <c r="K109" s="31">
        <f t="shared" si="104"/>
        <v>26611.860422473248</v>
      </c>
      <c r="L109" s="31">
        <f t="shared" si="104"/>
        <v>25664.478191433202</v>
      </c>
      <c r="M109" s="21">
        <f t="shared" si="102"/>
        <v>27861.360000000001</v>
      </c>
      <c r="N109" s="21">
        <f t="shared" si="102"/>
        <v>39005.9</v>
      </c>
      <c r="O109" s="7">
        <f t="shared" si="102"/>
        <v>41591.99</v>
      </c>
      <c r="P109" s="7">
        <f t="shared" si="102"/>
        <v>44120.78</v>
      </c>
      <c r="Q109" s="100">
        <f t="shared" ref="Q109:R109" si="105">P109*Q$4</f>
        <v>48356.374880000003</v>
      </c>
      <c r="R109" s="100">
        <f t="shared" si="105"/>
        <v>51441.511597344004</v>
      </c>
      <c r="S109" s="100">
        <f t="shared" si="103"/>
        <v>53972.433967933328</v>
      </c>
      <c r="T109" s="100">
        <f t="shared" si="103"/>
        <v>56935.520592772868</v>
      </c>
      <c r="U109" s="101">
        <f t="shared" si="103"/>
        <v>64177.718812173574</v>
      </c>
      <c r="V109" s="102">
        <f t="shared" ref="V109:V110" si="106">ROUND(U109,0)</f>
        <v>64178</v>
      </c>
    </row>
    <row r="110" spans="1:22" x14ac:dyDescent="0.2">
      <c r="A110" s="20" t="s">
        <v>13</v>
      </c>
      <c r="B110" s="21">
        <v>973.48</v>
      </c>
      <c r="C110" s="31">
        <f t="shared" ref="C110:L110" si="107">C$4*B110</f>
        <v>1009.596108</v>
      </c>
      <c r="D110" s="31">
        <f t="shared" si="107"/>
        <v>1078.8544010087999</v>
      </c>
      <c r="E110" s="31">
        <f t="shared" si="107"/>
        <v>1082.7382768524317</v>
      </c>
      <c r="F110" s="31">
        <f t="shared" si="107"/>
        <v>1011.7106458909121</v>
      </c>
      <c r="G110" s="31">
        <f t="shared" si="107"/>
        <v>988.84598529377752</v>
      </c>
      <c r="H110" s="31">
        <f t="shared" si="107"/>
        <v>978.95752544083973</v>
      </c>
      <c r="I110" s="31">
        <f t="shared" si="107"/>
        <v>914.15053725665609</v>
      </c>
      <c r="J110" s="31">
        <f t="shared" si="107"/>
        <v>885.62904049424844</v>
      </c>
      <c r="K110" s="31">
        <f t="shared" si="107"/>
        <v>904.6700648648748</v>
      </c>
      <c r="L110" s="31">
        <f t="shared" si="107"/>
        <v>872.46381055568531</v>
      </c>
      <c r="M110" s="21">
        <f t="shared" si="102"/>
        <v>947.15</v>
      </c>
      <c r="N110" s="21">
        <f t="shared" si="102"/>
        <v>1326.01</v>
      </c>
      <c r="O110" s="7">
        <f t="shared" si="102"/>
        <v>1413.92</v>
      </c>
      <c r="P110" s="7">
        <f t="shared" si="102"/>
        <v>1499.89</v>
      </c>
      <c r="Q110" s="100">
        <f t="shared" ref="Q110:R110" si="108">P110*Q$4</f>
        <v>1643.8794400000002</v>
      </c>
      <c r="R110" s="100">
        <f t="shared" si="108"/>
        <v>1748.7589482720002</v>
      </c>
      <c r="S110" s="100">
        <f t="shared" si="103"/>
        <v>1834.7978885269824</v>
      </c>
      <c r="T110" s="100">
        <f t="shared" si="103"/>
        <v>1935.5282926071136</v>
      </c>
      <c r="U110" s="101">
        <f t="shared" si="103"/>
        <v>2181.7274914267382</v>
      </c>
      <c r="V110" s="102">
        <f t="shared" si="106"/>
        <v>2182</v>
      </c>
    </row>
    <row r="111" spans="1:22" x14ac:dyDescent="0.2">
      <c r="A111" s="242" t="s">
        <v>108</v>
      </c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</row>
    <row r="112" spans="1:22" x14ac:dyDescent="0.2">
      <c r="A112" s="35" t="s">
        <v>70</v>
      </c>
      <c r="B112" s="36">
        <f>C112/$C$4*1</f>
        <v>604.84817320097068</v>
      </c>
      <c r="C112" s="36">
        <f>D112/$D$4*1</f>
        <v>627.28804042672664</v>
      </c>
      <c r="D112" s="36">
        <v>670.32</v>
      </c>
      <c r="E112" s="31">
        <f t="shared" ref="E112:L113" si="109">E$4*D112</f>
        <v>672.73315200000013</v>
      </c>
      <c r="F112" s="31">
        <f t="shared" si="109"/>
        <v>628.6018572288001</v>
      </c>
      <c r="G112" s="31">
        <f t="shared" si="109"/>
        <v>614.39545525542928</v>
      </c>
      <c r="H112" s="31">
        <f t="shared" si="109"/>
        <v>608.25150070287498</v>
      </c>
      <c r="I112" s="31">
        <f t="shared" si="109"/>
        <v>567.98525135634463</v>
      </c>
      <c r="J112" s="31">
        <f t="shared" si="109"/>
        <v>550.26411151402669</v>
      </c>
      <c r="K112" s="31">
        <f t="shared" si="109"/>
        <v>562.09478991157835</v>
      </c>
      <c r="L112" s="31">
        <f t="shared" si="109"/>
        <v>542.08421539072617</v>
      </c>
      <c r="M112" s="21">
        <f t="shared" ref="M112:P113" si="110">ROUND(M$4*L112,2)</f>
        <v>588.49</v>
      </c>
      <c r="N112" s="21">
        <f t="shared" si="110"/>
        <v>823.89</v>
      </c>
      <c r="O112" s="7">
        <f t="shared" si="110"/>
        <v>878.51</v>
      </c>
      <c r="P112" s="7">
        <f t="shared" si="110"/>
        <v>931.92</v>
      </c>
      <c r="Q112" s="100">
        <f t="shared" ref="Q112:U113" si="111">P112*Q$4</f>
        <v>1021.38432</v>
      </c>
      <c r="R112" s="100">
        <f t="shared" si="111"/>
        <v>1086.5486396160002</v>
      </c>
      <c r="S112" s="100">
        <f t="shared" si="111"/>
        <v>1140.0068326851074</v>
      </c>
      <c r="T112" s="100">
        <f t="shared" si="111"/>
        <v>1202.5932077995196</v>
      </c>
      <c r="U112" s="101">
        <f t="shared" si="111"/>
        <v>1355.5630638316186</v>
      </c>
      <c r="V112" s="102">
        <f>ROUND(U112,0)</f>
        <v>1356</v>
      </c>
    </row>
    <row r="113" spans="1:22" x14ac:dyDescent="0.2">
      <c r="A113" s="24" t="s">
        <v>71</v>
      </c>
      <c r="B113" s="25">
        <f>C113/$C$4*1</f>
        <v>41584.331537647464</v>
      </c>
      <c r="C113" s="25">
        <f>D113/$D$4*1</f>
        <v>43127.110237694178</v>
      </c>
      <c r="D113" s="25">
        <v>46085.63</v>
      </c>
      <c r="E113" s="21">
        <f t="shared" si="109"/>
        <v>46251.538267999997</v>
      </c>
      <c r="F113" s="31">
        <f t="shared" si="109"/>
        <v>43217.437357619194</v>
      </c>
      <c r="G113" s="31">
        <f t="shared" si="109"/>
        <v>42240.723273337004</v>
      </c>
      <c r="H113" s="31">
        <f t="shared" si="109"/>
        <v>41818.316040603633</v>
      </c>
      <c r="I113" s="31">
        <f t="shared" si="109"/>
        <v>39049.943518715671</v>
      </c>
      <c r="J113" s="31">
        <f t="shared" si="109"/>
        <v>37831.585280931744</v>
      </c>
      <c r="K113" s="31">
        <f t="shared" si="109"/>
        <v>38644.96436447178</v>
      </c>
      <c r="L113" s="31">
        <f t="shared" si="109"/>
        <v>37269.203633096586</v>
      </c>
      <c r="M113" s="21">
        <f t="shared" si="110"/>
        <v>40459.449999999997</v>
      </c>
      <c r="N113" s="21">
        <f t="shared" si="110"/>
        <v>56643.23</v>
      </c>
      <c r="O113" s="7">
        <f t="shared" si="110"/>
        <v>60398.68</v>
      </c>
      <c r="P113" s="7">
        <f t="shared" si="110"/>
        <v>64070.92</v>
      </c>
      <c r="Q113" s="100">
        <f t="shared" ref="Q113:R113" si="112">P113*Q$4</f>
        <v>70221.728320000009</v>
      </c>
      <c r="R113" s="100">
        <f t="shared" si="112"/>
        <v>74701.874586816019</v>
      </c>
      <c r="S113" s="100">
        <f t="shared" si="111"/>
        <v>78377.206816487364</v>
      </c>
      <c r="T113" s="100">
        <f t="shared" si="111"/>
        <v>82680.11547071251</v>
      </c>
      <c r="U113" s="101">
        <f t="shared" si="111"/>
        <v>93197.026158587134</v>
      </c>
      <c r="V113" s="102">
        <f>ROUND(U113,0)</f>
        <v>93197</v>
      </c>
    </row>
    <row r="114" spans="1:22" x14ac:dyDescent="0.2">
      <c r="A114" s="37" t="s">
        <v>110</v>
      </c>
      <c r="B114" s="193"/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</row>
    <row r="115" spans="1:22" x14ac:dyDescent="0.2">
      <c r="A115" s="242" t="s">
        <v>171</v>
      </c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</row>
    <row r="116" spans="1:22" x14ac:dyDescent="0.2">
      <c r="A116" s="34" t="s">
        <v>14</v>
      </c>
      <c r="B116" s="31">
        <v>22726.58</v>
      </c>
      <c r="C116" s="31">
        <f t="shared" ref="C116:L116" si="113">C$4*B116</f>
        <v>23569.736118000001</v>
      </c>
      <c r="D116" s="31">
        <f t="shared" si="113"/>
        <v>25186.6200156948</v>
      </c>
      <c r="E116" s="31">
        <f t="shared" si="113"/>
        <v>25277.291847751301</v>
      </c>
      <c r="F116" s="31">
        <f t="shared" si="113"/>
        <v>23619.101502538815</v>
      </c>
      <c r="G116" s="31">
        <f t="shared" si="113"/>
        <v>23085.309808581438</v>
      </c>
      <c r="H116" s="31">
        <f t="shared" si="113"/>
        <v>22854.456710495622</v>
      </c>
      <c r="I116" s="31">
        <f t="shared" si="113"/>
        <v>21341.491676260812</v>
      </c>
      <c r="J116" s="31">
        <f t="shared" si="113"/>
        <v>20675.637135961475</v>
      </c>
      <c r="K116" s="31">
        <f t="shared" si="113"/>
        <v>21120.163334384648</v>
      </c>
      <c r="L116" s="31">
        <f t="shared" si="113"/>
        <v>20368.285519680554</v>
      </c>
      <c r="M116" s="21">
        <f t="shared" ref="M116:P118" si="114">ROUND(M$4*L116,2)</f>
        <v>22111.81</v>
      </c>
      <c r="N116" s="21">
        <f t="shared" si="114"/>
        <v>30956.53</v>
      </c>
      <c r="O116" s="7">
        <f t="shared" si="114"/>
        <v>33008.949999999997</v>
      </c>
      <c r="P116" s="7">
        <f t="shared" si="114"/>
        <v>35015.89</v>
      </c>
      <c r="Q116" s="100">
        <f t="shared" ref="Q116:U118" si="115">P116*Q$4</f>
        <v>38377.415440000004</v>
      </c>
      <c r="R116" s="100">
        <f t="shared" si="115"/>
        <v>40825.894545072006</v>
      </c>
      <c r="S116" s="100">
        <f t="shared" si="115"/>
        <v>42834.528556689547</v>
      </c>
      <c r="T116" s="100">
        <f t="shared" si="115"/>
        <v>45186.144174451802</v>
      </c>
      <c r="U116" s="101">
        <f t="shared" si="115"/>
        <v>50933.82171344207</v>
      </c>
      <c r="V116" s="102">
        <f>ROUND(U116,0)</f>
        <v>50934</v>
      </c>
    </row>
    <row r="117" spans="1:22" x14ac:dyDescent="0.2">
      <c r="A117" s="20" t="s">
        <v>15</v>
      </c>
      <c r="B117" s="21">
        <v>15151.05</v>
      </c>
      <c r="C117" s="31">
        <f t="shared" ref="C117:L117" si="116">C$4*B117</f>
        <v>15713.153954999998</v>
      </c>
      <c r="D117" s="31">
        <f t="shared" si="116"/>
        <v>16791.076316312996</v>
      </c>
      <c r="E117" s="31">
        <f t="shared" si="116"/>
        <v>16851.524191051725</v>
      </c>
      <c r="F117" s="31">
        <f t="shared" si="116"/>
        <v>15746.064204118733</v>
      </c>
      <c r="G117" s="31">
        <f t="shared" si="116"/>
        <v>15390.203153105651</v>
      </c>
      <c r="H117" s="31">
        <f t="shared" si="116"/>
        <v>15236.301121574594</v>
      </c>
      <c r="I117" s="31">
        <f t="shared" si="116"/>
        <v>14227.657987326354</v>
      </c>
      <c r="J117" s="31">
        <f t="shared" si="116"/>
        <v>13783.755058121773</v>
      </c>
      <c r="K117" s="31">
        <f t="shared" si="116"/>
        <v>14080.105791871392</v>
      </c>
      <c r="L117" s="31">
        <f t="shared" si="116"/>
        <v>13578.854025680772</v>
      </c>
      <c r="M117" s="21">
        <f t="shared" si="114"/>
        <v>14741.2</v>
      </c>
      <c r="N117" s="21">
        <f t="shared" si="114"/>
        <v>20637.68</v>
      </c>
      <c r="O117" s="7">
        <f t="shared" si="114"/>
        <v>22005.96</v>
      </c>
      <c r="P117" s="7">
        <f t="shared" si="114"/>
        <v>23343.919999999998</v>
      </c>
      <c r="Q117" s="100">
        <f t="shared" ref="Q117:R117" si="117">P117*Q$4</f>
        <v>25584.936320000001</v>
      </c>
      <c r="R117" s="100">
        <f t="shared" si="117"/>
        <v>27217.255257216002</v>
      </c>
      <c r="S117" s="100">
        <f t="shared" si="115"/>
        <v>28556.344215871028</v>
      </c>
      <c r="T117" s="100">
        <f t="shared" si="115"/>
        <v>30124.087513322345</v>
      </c>
      <c r="U117" s="101">
        <f t="shared" si="115"/>
        <v>33955.87144501695</v>
      </c>
      <c r="V117" s="102">
        <f t="shared" ref="V117:V118" si="118">ROUND(U117,0)</f>
        <v>33956</v>
      </c>
    </row>
    <row r="118" spans="1:22" x14ac:dyDescent="0.2">
      <c r="A118" s="32" t="s">
        <v>16</v>
      </c>
      <c r="B118" s="33">
        <v>1041.0999999999999</v>
      </c>
      <c r="C118" s="31">
        <f t="shared" ref="C118:L118" si="119">C$4*B118</f>
        <v>1079.7248099999997</v>
      </c>
      <c r="D118" s="31">
        <f t="shared" si="119"/>
        <v>1153.7939319659997</v>
      </c>
      <c r="E118" s="31">
        <f t="shared" si="119"/>
        <v>1157.9475901210774</v>
      </c>
      <c r="F118" s="31">
        <f t="shared" si="119"/>
        <v>1081.9862282091347</v>
      </c>
      <c r="G118" s="31">
        <f t="shared" si="119"/>
        <v>1057.5333394516083</v>
      </c>
      <c r="H118" s="31">
        <f t="shared" si="119"/>
        <v>1046.9580060570922</v>
      </c>
      <c r="I118" s="31">
        <f t="shared" si="119"/>
        <v>977.64938605611269</v>
      </c>
      <c r="J118" s="31">
        <f t="shared" si="119"/>
        <v>947.14672521116199</v>
      </c>
      <c r="K118" s="31">
        <f t="shared" si="119"/>
        <v>967.510379803202</v>
      </c>
      <c r="L118" s="31">
        <f t="shared" si="119"/>
        <v>933.067010282208</v>
      </c>
      <c r="M118" s="21">
        <f t="shared" si="114"/>
        <v>1012.94</v>
      </c>
      <c r="N118" s="21">
        <f t="shared" si="114"/>
        <v>1418.12</v>
      </c>
      <c r="O118" s="7">
        <f t="shared" si="114"/>
        <v>1512.14</v>
      </c>
      <c r="P118" s="7">
        <f t="shared" si="114"/>
        <v>1604.08</v>
      </c>
      <c r="Q118" s="100">
        <f t="shared" ref="Q118:R118" si="120">P118*Q$4</f>
        <v>1758.07168</v>
      </c>
      <c r="R118" s="100">
        <f t="shared" si="120"/>
        <v>1870.2366531840003</v>
      </c>
      <c r="S118" s="100">
        <f t="shared" si="115"/>
        <v>1962.2522965206529</v>
      </c>
      <c r="T118" s="100">
        <f t="shared" si="115"/>
        <v>2069.9799475996365</v>
      </c>
      <c r="U118" s="101">
        <f t="shared" si="115"/>
        <v>2333.2813969343101</v>
      </c>
      <c r="V118" s="102">
        <f t="shared" si="118"/>
        <v>2333</v>
      </c>
    </row>
    <row r="119" spans="1:22" x14ac:dyDescent="0.2">
      <c r="A119" s="242" t="s">
        <v>111</v>
      </c>
      <c r="B119" s="243"/>
      <c r="C119" s="243"/>
      <c r="D119" s="243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  <c r="Q119" s="243"/>
      <c r="R119" s="243"/>
      <c r="S119" s="243"/>
      <c r="T119" s="243"/>
      <c r="U119" s="243"/>
      <c r="V119" s="243"/>
    </row>
    <row r="120" spans="1:22" x14ac:dyDescent="0.2">
      <c r="A120" s="34" t="s">
        <v>14</v>
      </c>
      <c r="B120" s="31">
        <v>23043.83</v>
      </c>
      <c r="C120" s="31">
        <f t="shared" ref="C120:P120" si="121">C$4*B120</f>
        <v>23898.756093</v>
      </c>
      <c r="D120" s="31">
        <f t="shared" si="121"/>
        <v>25538.2107609798</v>
      </c>
      <c r="E120" s="31">
        <f t="shared" si="121"/>
        <v>25630.14831971933</v>
      </c>
      <c r="F120" s="31">
        <f t="shared" si="121"/>
        <v>23948.810589945744</v>
      </c>
      <c r="G120" s="31">
        <f t="shared" si="121"/>
        <v>23407.567470612972</v>
      </c>
      <c r="H120" s="31">
        <f t="shared" si="121"/>
        <v>23173.491795906841</v>
      </c>
      <c r="I120" s="31">
        <f t="shared" si="121"/>
        <v>21639.406639017809</v>
      </c>
      <c r="J120" s="31">
        <f t="shared" si="121"/>
        <v>20964.257151880454</v>
      </c>
      <c r="K120" s="31">
        <f t="shared" si="121"/>
        <v>21414.988680645885</v>
      </c>
      <c r="L120" s="31">
        <f t="shared" si="121"/>
        <v>20652.615083614892</v>
      </c>
      <c r="M120" s="31">
        <f t="shared" si="121"/>
        <v>22420.478934772324</v>
      </c>
      <c r="N120" s="21">
        <f t="shared" si="121"/>
        <v>31388.670508681251</v>
      </c>
      <c r="O120" s="7">
        <f t="shared" si="121"/>
        <v>33469.739363406821</v>
      </c>
      <c r="P120" s="7">
        <f t="shared" si="121"/>
        <v>35504.699516701956</v>
      </c>
      <c r="Q120" s="100">
        <f t="shared" ref="Q120:U122" si="122">P120*Q$4</f>
        <v>38913.150670305346</v>
      </c>
      <c r="R120" s="100">
        <f t="shared" si="122"/>
        <v>41395.809683070831</v>
      </c>
      <c r="S120" s="100">
        <f t="shared" si="122"/>
        <v>43432.483519477915</v>
      </c>
      <c r="T120" s="100">
        <f t="shared" si="122"/>
        <v>45816.926864697249</v>
      </c>
      <c r="U120" s="101">
        <f t="shared" si="122"/>
        <v>51644.839961886741</v>
      </c>
      <c r="V120" s="102">
        <f>ROUND(U120,0)</f>
        <v>51645</v>
      </c>
    </row>
    <row r="121" spans="1:22" x14ac:dyDescent="0.2">
      <c r="A121" s="20" t="s">
        <v>15</v>
      </c>
      <c r="B121" s="21">
        <v>15362.55</v>
      </c>
      <c r="C121" s="31">
        <f t="shared" ref="C121:P121" si="123">C$4*B121</f>
        <v>15932.500604999997</v>
      </c>
      <c r="D121" s="31">
        <f t="shared" si="123"/>
        <v>17025.470146502998</v>
      </c>
      <c r="E121" s="31">
        <f t="shared" si="123"/>
        <v>17086.761839030409</v>
      </c>
      <c r="F121" s="31">
        <f t="shared" si="123"/>
        <v>15965.870262390014</v>
      </c>
      <c r="G121" s="31">
        <f t="shared" si="123"/>
        <v>15605.041594460001</v>
      </c>
      <c r="H121" s="31">
        <f t="shared" si="123"/>
        <v>15448.9911785154</v>
      </c>
      <c r="I121" s="31">
        <f t="shared" si="123"/>
        <v>14426.267962497679</v>
      </c>
      <c r="J121" s="31">
        <f t="shared" si="123"/>
        <v>13976.168402067751</v>
      </c>
      <c r="K121" s="31">
        <f t="shared" si="123"/>
        <v>14276.656022712208</v>
      </c>
      <c r="L121" s="31">
        <f t="shared" si="123"/>
        <v>13768.407068303653</v>
      </c>
      <c r="M121" s="31">
        <f t="shared" si="123"/>
        <v>14946.982713350444</v>
      </c>
      <c r="N121" s="21">
        <f t="shared" si="123"/>
        <v>20925.775798690622</v>
      </c>
      <c r="O121" s="7">
        <f t="shared" si="123"/>
        <v>22313.154734143809</v>
      </c>
      <c r="P121" s="7">
        <f t="shared" si="123"/>
        <v>23669.794541979751</v>
      </c>
      <c r="Q121" s="100">
        <f t="shared" ref="Q121:R121" si="124">P121*Q$4</f>
        <v>25942.094818009809</v>
      </c>
      <c r="R121" s="100">
        <f t="shared" si="124"/>
        <v>27597.200467398838</v>
      </c>
      <c r="S121" s="100">
        <f t="shared" si="122"/>
        <v>28954.982730394859</v>
      </c>
      <c r="T121" s="100">
        <f t="shared" si="122"/>
        <v>30544.611282293536</v>
      </c>
      <c r="U121" s="101">
        <f t="shared" si="122"/>
        <v>34429.885837401271</v>
      </c>
      <c r="V121" s="102">
        <f t="shared" ref="V121:V122" si="125">ROUND(U121,0)</f>
        <v>34430</v>
      </c>
    </row>
    <row r="122" spans="1:22" x14ac:dyDescent="0.2">
      <c r="A122" s="32" t="s">
        <v>16</v>
      </c>
      <c r="B122" s="33">
        <v>1029.24</v>
      </c>
      <c r="C122" s="38">
        <f t="shared" ref="C122:P122" si="126">C$4*B122</f>
        <v>1067.424804</v>
      </c>
      <c r="D122" s="38">
        <f t="shared" si="126"/>
        <v>1140.6501455544001</v>
      </c>
      <c r="E122" s="38">
        <f t="shared" si="126"/>
        <v>1144.7564860783959</v>
      </c>
      <c r="F122" s="38">
        <f t="shared" si="126"/>
        <v>1069.6604605916532</v>
      </c>
      <c r="G122" s="38">
        <f t="shared" si="126"/>
        <v>1045.4861341822818</v>
      </c>
      <c r="H122" s="38">
        <f t="shared" si="126"/>
        <v>1035.031272840459</v>
      </c>
      <c r="I122" s="38">
        <f t="shared" si="126"/>
        <v>966.51220257842056</v>
      </c>
      <c r="J122" s="38">
        <f t="shared" si="126"/>
        <v>936.35702185797379</v>
      </c>
      <c r="K122" s="38">
        <f t="shared" si="126"/>
        <v>956.4886978279203</v>
      </c>
      <c r="L122" s="38">
        <f t="shared" si="126"/>
        <v>922.4377001852464</v>
      </c>
      <c r="M122" s="38">
        <f t="shared" si="126"/>
        <v>1001.3983673211034</v>
      </c>
      <c r="N122" s="21">
        <f t="shared" si="126"/>
        <v>1401.9577142495446</v>
      </c>
      <c r="O122" s="7">
        <f t="shared" si="126"/>
        <v>1494.9075107042893</v>
      </c>
      <c r="P122" s="7">
        <f t="shared" si="126"/>
        <v>1585.7978873551101</v>
      </c>
      <c r="Q122" s="100">
        <f t="shared" ref="Q122:R122" si="127">P122*Q$4</f>
        <v>1738.0344845412008</v>
      </c>
      <c r="R122" s="100">
        <f t="shared" si="127"/>
        <v>1848.9210846549295</v>
      </c>
      <c r="S122" s="100">
        <f t="shared" si="122"/>
        <v>1939.8880020199517</v>
      </c>
      <c r="T122" s="100">
        <f t="shared" si="122"/>
        <v>2046.3878533308471</v>
      </c>
      <c r="U122" s="101">
        <f t="shared" si="122"/>
        <v>2306.6883882745306</v>
      </c>
      <c r="V122" s="102">
        <f t="shared" si="125"/>
        <v>2307</v>
      </c>
    </row>
    <row r="123" spans="1:22" x14ac:dyDescent="0.2">
      <c r="A123" s="260" t="s">
        <v>117</v>
      </c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</row>
    <row r="124" spans="1:22" x14ac:dyDescent="0.2">
      <c r="A124" s="264" t="s">
        <v>114</v>
      </c>
      <c r="B124" s="265"/>
      <c r="C124" s="265"/>
      <c r="D124" s="265"/>
      <c r="E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</row>
    <row r="125" spans="1:22" x14ac:dyDescent="0.2">
      <c r="A125" s="34" t="s">
        <v>112</v>
      </c>
      <c r="B125" s="31">
        <v>33817.86</v>
      </c>
      <c r="C125" s="31">
        <f t="shared" ref="C125:L125" si="128">C$5*B125</f>
        <v>34311.600756</v>
      </c>
      <c r="D125" s="31">
        <f t="shared" si="128"/>
        <v>35845.329309793196</v>
      </c>
      <c r="E125" s="31">
        <f t="shared" si="128"/>
        <v>35221.620579802795</v>
      </c>
      <c r="F125" s="31">
        <f t="shared" si="128"/>
        <v>36144.427038993628</v>
      </c>
      <c r="G125" s="31">
        <f t="shared" si="128"/>
        <v>36910.6888922203</v>
      </c>
      <c r="H125" s="31">
        <f t="shared" si="128"/>
        <v>38128.74162566357</v>
      </c>
      <c r="I125" s="31">
        <f t="shared" si="128"/>
        <v>38300.320962979051</v>
      </c>
      <c r="J125" s="31">
        <f t="shared" si="128"/>
        <v>38361.60147651982</v>
      </c>
      <c r="K125" s="31">
        <f t="shared" si="128"/>
        <v>38618.624206412496</v>
      </c>
      <c r="L125" s="31">
        <f t="shared" si="128"/>
        <v>38487.320884110697</v>
      </c>
      <c r="M125" s="31">
        <f t="shared" ref="M125:P126" si="129">ROUND(M$5*L125,2)</f>
        <v>39233.97</v>
      </c>
      <c r="N125" s="21">
        <f t="shared" si="129"/>
        <v>39233.97</v>
      </c>
      <c r="O125" s="7">
        <f t="shared" si="129"/>
        <v>40148.120000000003</v>
      </c>
      <c r="P125" s="7">
        <f t="shared" si="129"/>
        <v>41155.839999999997</v>
      </c>
      <c r="Q125" s="100">
        <f t="shared" ref="Q125:U126" si="130">P125*Q$5</f>
        <v>41155.839999999997</v>
      </c>
      <c r="R125" s="100">
        <f t="shared" si="130"/>
        <v>41801.986687999997</v>
      </c>
      <c r="S125" s="100">
        <f t="shared" si="130"/>
        <v>42562.782845721595</v>
      </c>
      <c r="T125" s="100">
        <f t="shared" si="130"/>
        <v>48785.461697766099</v>
      </c>
      <c r="U125" s="105">
        <f t="shared" si="130"/>
        <v>49858.741855116954</v>
      </c>
      <c r="V125" s="106">
        <f>ROUND(U125,0)</f>
        <v>49859</v>
      </c>
    </row>
    <row r="126" spans="1:22" x14ac:dyDescent="0.2">
      <c r="A126" s="20" t="s">
        <v>113</v>
      </c>
      <c r="B126" s="21">
        <v>118.3</v>
      </c>
      <c r="C126" s="31">
        <f t="shared" ref="C126:L126" si="131">C$5*B126</f>
        <v>120.02717999999999</v>
      </c>
      <c r="D126" s="31">
        <f t="shared" si="131"/>
        <v>125.39239494599998</v>
      </c>
      <c r="E126" s="31">
        <f t="shared" si="131"/>
        <v>123.21056727393959</v>
      </c>
      <c r="F126" s="31">
        <f t="shared" si="131"/>
        <v>126.43868413651681</v>
      </c>
      <c r="G126" s="31">
        <f t="shared" si="131"/>
        <v>129.11918424021098</v>
      </c>
      <c r="H126" s="31">
        <f t="shared" si="131"/>
        <v>133.38011732013794</v>
      </c>
      <c r="I126" s="31">
        <f t="shared" si="131"/>
        <v>133.98032784807856</v>
      </c>
      <c r="J126" s="31">
        <f t="shared" si="131"/>
        <v>134.19469637263549</v>
      </c>
      <c r="K126" s="31">
        <f t="shared" si="131"/>
        <v>135.09380083833213</v>
      </c>
      <c r="L126" s="31">
        <f t="shared" si="131"/>
        <v>134.63448191548181</v>
      </c>
      <c r="M126" s="31">
        <f t="shared" si="129"/>
        <v>137.25</v>
      </c>
      <c r="N126" s="21">
        <f t="shared" si="129"/>
        <v>137.25</v>
      </c>
      <c r="O126" s="7">
        <f t="shared" si="129"/>
        <v>140.44999999999999</v>
      </c>
      <c r="P126" s="7">
        <f t="shared" si="129"/>
        <v>143.97999999999999</v>
      </c>
      <c r="Q126" s="100">
        <f t="shared" si="130"/>
        <v>143.97999999999999</v>
      </c>
      <c r="R126" s="100">
        <f t="shared" si="130"/>
        <v>146.240486</v>
      </c>
      <c r="S126" s="100">
        <f t="shared" si="130"/>
        <v>148.90206284519999</v>
      </c>
      <c r="T126" s="100">
        <f t="shared" si="130"/>
        <v>170.67154443316824</v>
      </c>
      <c r="U126" s="105">
        <f t="shared" si="130"/>
        <v>174.42631841069795</v>
      </c>
      <c r="V126" s="106">
        <f>ROUND(U126,0)</f>
        <v>174</v>
      </c>
    </row>
    <row r="127" spans="1:22" x14ac:dyDescent="0.2">
      <c r="A127" s="266" t="s">
        <v>115</v>
      </c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</row>
    <row r="128" spans="1:22" x14ac:dyDescent="0.2">
      <c r="A128" s="34" t="s">
        <v>112</v>
      </c>
      <c r="B128" s="31">
        <v>71749.36</v>
      </c>
      <c r="C128" s="31">
        <f t="shared" ref="C128:L128" si="132">C$5*B128</f>
        <v>72796.900655999998</v>
      </c>
      <c r="D128" s="31">
        <f t="shared" si="132"/>
        <v>76050.922115323192</v>
      </c>
      <c r="E128" s="31">
        <f t="shared" si="132"/>
        <v>74727.636070516572</v>
      </c>
      <c r="F128" s="31">
        <f t="shared" si="132"/>
        <v>76685.5001355641</v>
      </c>
      <c r="G128" s="31">
        <f t="shared" si="132"/>
        <v>78311.232738438062</v>
      </c>
      <c r="H128" s="31">
        <f t="shared" si="132"/>
        <v>80895.503418806518</v>
      </c>
      <c r="I128" s="31">
        <f t="shared" si="132"/>
        <v>81259.533184191139</v>
      </c>
      <c r="J128" s="31">
        <f t="shared" si="132"/>
        <v>81389.548437285848</v>
      </c>
      <c r="K128" s="31">
        <f t="shared" si="132"/>
        <v>81934.858411815658</v>
      </c>
      <c r="L128" s="31">
        <f t="shared" si="132"/>
        <v>81656.279893215484</v>
      </c>
      <c r="M128" s="31">
        <f t="shared" ref="M128:P129" si="133">ROUND(M$5*L128,2)</f>
        <v>83240.41</v>
      </c>
      <c r="N128" s="21">
        <f t="shared" si="133"/>
        <v>83240.41</v>
      </c>
      <c r="O128" s="7">
        <f t="shared" si="133"/>
        <v>85179.91</v>
      </c>
      <c r="P128" s="7">
        <f t="shared" si="133"/>
        <v>87317.93</v>
      </c>
      <c r="Q128" s="100">
        <f t="shared" ref="Q128:R128" si="134">P128*Q$5</f>
        <v>87317.93</v>
      </c>
      <c r="R128" s="100">
        <f t="shared" si="134"/>
        <v>88688.821500999999</v>
      </c>
      <c r="S128" s="100">
        <f t="shared" ref="S128:U129" si="135">R128*S$5</f>
        <v>90302.958052318194</v>
      </c>
      <c r="T128" s="100">
        <f t="shared" si="135"/>
        <v>103505.25051956713</v>
      </c>
      <c r="U128" s="105">
        <f t="shared" si="135"/>
        <v>105782.36603099761</v>
      </c>
      <c r="V128" s="106">
        <f>ROUND(U128,0)</f>
        <v>105782</v>
      </c>
    </row>
    <row r="129" spans="1:24" x14ac:dyDescent="0.2">
      <c r="A129" s="32" t="s">
        <v>113</v>
      </c>
      <c r="B129" s="33">
        <v>122.39</v>
      </c>
      <c r="C129" s="31">
        <f t="shared" ref="C129:L129" si="136">C$5*B129</f>
        <v>124.17689399999999</v>
      </c>
      <c r="D129" s="31">
        <f t="shared" si="136"/>
        <v>129.72760116179998</v>
      </c>
      <c r="E129" s="31">
        <f t="shared" si="136"/>
        <v>127.47034090158466</v>
      </c>
      <c r="F129" s="31">
        <f t="shared" si="136"/>
        <v>130.81006383320619</v>
      </c>
      <c r="G129" s="31">
        <f t="shared" si="136"/>
        <v>133.58323718647017</v>
      </c>
      <c r="H129" s="31">
        <f t="shared" si="136"/>
        <v>137.99148401362368</v>
      </c>
      <c r="I129" s="31">
        <f t="shared" si="136"/>
        <v>138.61244569168497</v>
      </c>
      <c r="J129" s="31">
        <f t="shared" si="136"/>
        <v>138.83422560479167</v>
      </c>
      <c r="K129" s="31">
        <f t="shared" si="136"/>
        <v>139.76441491634375</v>
      </c>
      <c r="L129" s="31">
        <f t="shared" si="136"/>
        <v>139.2892159056282</v>
      </c>
      <c r="M129" s="31">
        <f t="shared" si="133"/>
        <v>141.99</v>
      </c>
      <c r="N129" s="21">
        <f t="shared" si="133"/>
        <v>141.99</v>
      </c>
      <c r="O129" s="7">
        <f t="shared" si="133"/>
        <v>145.30000000000001</v>
      </c>
      <c r="P129" s="7">
        <f t="shared" si="133"/>
        <v>148.94999999999999</v>
      </c>
      <c r="Q129" s="100">
        <f t="shared" ref="Q129:R129" si="137">P129*Q$5</f>
        <v>148.94999999999999</v>
      </c>
      <c r="R129" s="100">
        <f t="shared" si="137"/>
        <v>151.28851499999999</v>
      </c>
      <c r="S129" s="100">
        <f t="shared" si="135"/>
        <v>154.04196597299998</v>
      </c>
      <c r="T129" s="100">
        <f t="shared" si="135"/>
        <v>176.56290139825259</v>
      </c>
      <c r="U129" s="105">
        <f t="shared" si="135"/>
        <v>180.44728522901414</v>
      </c>
      <c r="V129" s="106">
        <f>ROUND(U129,0)</f>
        <v>180</v>
      </c>
    </row>
    <row r="130" spans="1:24" x14ac:dyDescent="0.2">
      <c r="A130" s="233" t="s">
        <v>116</v>
      </c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9"/>
    </row>
    <row r="131" spans="1:24" x14ac:dyDescent="0.2">
      <c r="A131" s="34" t="s">
        <v>118</v>
      </c>
      <c r="B131" s="31">
        <v>120890.82</v>
      </c>
      <c r="C131" s="31">
        <f t="shared" ref="C131:L131" si="138">C$5*B131</f>
        <v>122655.82597200001</v>
      </c>
      <c r="D131" s="31">
        <f t="shared" si="138"/>
        <v>128138.54139294841</v>
      </c>
      <c r="E131" s="31">
        <f t="shared" si="138"/>
        <v>125908.9307727111</v>
      </c>
      <c r="F131" s="31">
        <f t="shared" si="138"/>
        <v>129207.74475895613</v>
      </c>
      <c r="G131" s="31">
        <f t="shared" si="138"/>
        <v>131946.94894784602</v>
      </c>
      <c r="H131" s="31">
        <f t="shared" si="138"/>
        <v>136301.19826312491</v>
      </c>
      <c r="I131" s="31">
        <f t="shared" si="138"/>
        <v>136914.55365530896</v>
      </c>
      <c r="J131" s="31">
        <f t="shared" si="138"/>
        <v>137133.61694115747</v>
      </c>
      <c r="K131" s="31">
        <f t="shared" si="138"/>
        <v>138052.41217466322</v>
      </c>
      <c r="L131" s="31">
        <f t="shared" si="138"/>
        <v>137583.03397326937</v>
      </c>
      <c r="M131" s="31">
        <f t="shared" ref="M131:P150" si="139">ROUND(M$5*L131,2)</f>
        <v>140252.14000000001</v>
      </c>
      <c r="N131" s="31">
        <f t="shared" si="139"/>
        <v>140252.14000000001</v>
      </c>
      <c r="O131" s="6">
        <f t="shared" si="139"/>
        <v>143520.01</v>
      </c>
      <c r="P131" s="6">
        <f t="shared" si="139"/>
        <v>147122.35999999999</v>
      </c>
      <c r="Q131" s="100">
        <f t="shared" ref="Q131:U146" si="140">P131*Q$5</f>
        <v>147122.35999999999</v>
      </c>
      <c r="R131" s="100">
        <f t="shared" si="140"/>
        <v>149432.181052</v>
      </c>
      <c r="S131" s="100">
        <f t="shared" si="140"/>
        <v>152151.8467471464</v>
      </c>
      <c r="T131" s="100">
        <f t="shared" si="140"/>
        <v>174396.44674157922</v>
      </c>
      <c r="U131" s="105">
        <f t="shared" si="140"/>
        <v>178233.16856989395</v>
      </c>
      <c r="V131" s="150" t="s">
        <v>191</v>
      </c>
    </row>
    <row r="132" spans="1:24" x14ac:dyDescent="0.2">
      <c r="A132" s="20" t="s">
        <v>119</v>
      </c>
      <c r="B132" s="21">
        <v>109819.68</v>
      </c>
      <c r="C132" s="31">
        <f t="shared" ref="C132:L132" si="141">C$5*B132</f>
        <v>111423.04732799999</v>
      </c>
      <c r="D132" s="31">
        <f t="shared" si="141"/>
        <v>116403.65754356158</v>
      </c>
      <c r="E132" s="31">
        <f t="shared" si="141"/>
        <v>114378.23390230362</v>
      </c>
      <c r="F132" s="31">
        <f t="shared" si="141"/>
        <v>117374.94363054397</v>
      </c>
      <c r="G132" s="31">
        <f t="shared" si="141"/>
        <v>119863.29243551152</v>
      </c>
      <c r="H132" s="31">
        <f t="shared" si="141"/>
        <v>123818.7810858834</v>
      </c>
      <c r="I132" s="31">
        <f t="shared" si="141"/>
        <v>124375.96560076986</v>
      </c>
      <c r="J132" s="31">
        <f t="shared" si="141"/>
        <v>124574.96714573111</v>
      </c>
      <c r="K132" s="31">
        <f t="shared" si="141"/>
        <v>125409.6194256075</v>
      </c>
      <c r="L132" s="31">
        <f t="shared" si="141"/>
        <v>124983.22671956044</v>
      </c>
      <c r="M132" s="31">
        <f t="shared" si="139"/>
        <v>127407.9</v>
      </c>
      <c r="N132" s="31">
        <f t="shared" si="139"/>
        <v>127407.9</v>
      </c>
      <c r="O132" s="6">
        <f t="shared" si="139"/>
        <v>130376.5</v>
      </c>
      <c r="P132" s="6">
        <f t="shared" si="139"/>
        <v>133648.95000000001</v>
      </c>
      <c r="Q132" s="100">
        <f t="shared" ref="Q132:R132" si="142">P132*Q$5</f>
        <v>133648.95000000001</v>
      </c>
      <c r="R132" s="100">
        <f t="shared" si="142"/>
        <v>135747.238515</v>
      </c>
      <c r="S132" s="100">
        <f t="shared" si="140"/>
        <v>138217.83825597301</v>
      </c>
      <c r="T132" s="100">
        <f t="shared" si="140"/>
        <v>158425.28620899629</v>
      </c>
      <c r="U132" s="105">
        <f t="shared" si="140"/>
        <v>161910.64250559421</v>
      </c>
      <c r="V132" s="108" t="s">
        <v>191</v>
      </c>
    </row>
    <row r="133" spans="1:24" x14ac:dyDescent="0.2">
      <c r="A133" s="20" t="s">
        <v>120</v>
      </c>
      <c r="B133" s="21">
        <v>102333.14</v>
      </c>
      <c r="C133" s="31">
        <f t="shared" ref="C133:L133" si="143">C$5*B133</f>
        <v>103827.20384399999</v>
      </c>
      <c r="D133" s="31">
        <f t="shared" si="143"/>
        <v>108468.27985582678</v>
      </c>
      <c r="E133" s="31">
        <f t="shared" si="143"/>
        <v>106580.93178633539</v>
      </c>
      <c r="F133" s="31">
        <f t="shared" si="143"/>
        <v>109373.35219913739</v>
      </c>
      <c r="G133" s="31">
        <f t="shared" si="143"/>
        <v>111692.06726575911</v>
      </c>
      <c r="H133" s="31">
        <f t="shared" si="143"/>
        <v>115377.90548552915</v>
      </c>
      <c r="I133" s="31">
        <f t="shared" si="143"/>
        <v>115897.10606021402</v>
      </c>
      <c r="J133" s="31">
        <f t="shared" si="143"/>
        <v>116082.54142991037</v>
      </c>
      <c r="K133" s="31">
        <f t="shared" si="143"/>
        <v>116860.29445749076</v>
      </c>
      <c r="L133" s="31">
        <f t="shared" si="143"/>
        <v>116462.9694563353</v>
      </c>
      <c r="M133" s="31">
        <f t="shared" si="139"/>
        <v>118722.35</v>
      </c>
      <c r="N133" s="31">
        <f t="shared" si="139"/>
        <v>118722.35</v>
      </c>
      <c r="O133" s="6">
        <f t="shared" si="139"/>
        <v>121488.58</v>
      </c>
      <c r="P133" s="6">
        <f t="shared" si="139"/>
        <v>124537.94</v>
      </c>
      <c r="Q133" s="100">
        <f t="shared" ref="Q133:R133" si="144">P133*Q$5</f>
        <v>124537.94</v>
      </c>
      <c r="R133" s="100">
        <f t="shared" si="144"/>
        <v>126493.185658</v>
      </c>
      <c r="S133" s="100">
        <f t="shared" si="140"/>
        <v>128795.36163697561</v>
      </c>
      <c r="T133" s="100">
        <f t="shared" si="140"/>
        <v>147625.24350830144</v>
      </c>
      <c r="U133" s="105">
        <f t="shared" si="140"/>
        <v>150872.99886548409</v>
      </c>
      <c r="V133" s="108" t="s">
        <v>191</v>
      </c>
    </row>
    <row r="134" spans="1:24" x14ac:dyDescent="0.2">
      <c r="A134" s="20" t="s">
        <v>121</v>
      </c>
      <c r="B134" s="21">
        <v>145231.1</v>
      </c>
      <c r="C134" s="31">
        <f t="shared" ref="C134:L134" si="145">C$5*B134</f>
        <v>147351.47406000001</v>
      </c>
      <c r="D134" s="31">
        <f t="shared" si="145"/>
        <v>153938.08495048201</v>
      </c>
      <c r="E134" s="31">
        <f t="shared" si="145"/>
        <v>151259.56227234364</v>
      </c>
      <c r="F134" s="31">
        <f t="shared" si="145"/>
        <v>155222.56280387903</v>
      </c>
      <c r="G134" s="31">
        <f t="shared" si="145"/>
        <v>158513.28113532127</v>
      </c>
      <c r="H134" s="31">
        <f t="shared" si="145"/>
        <v>163744.21941278686</v>
      </c>
      <c r="I134" s="31">
        <f t="shared" si="145"/>
        <v>164481.0684001444</v>
      </c>
      <c r="J134" s="31">
        <f t="shared" si="145"/>
        <v>164744.23810958464</v>
      </c>
      <c r="K134" s="31">
        <f t="shared" si="145"/>
        <v>165848.02450491884</v>
      </c>
      <c r="L134" s="31">
        <f t="shared" si="145"/>
        <v>165284.14122160213</v>
      </c>
      <c r="M134" s="31">
        <f t="shared" si="139"/>
        <v>168490.65</v>
      </c>
      <c r="N134" s="31">
        <f t="shared" si="139"/>
        <v>168490.65</v>
      </c>
      <c r="O134" s="6">
        <f t="shared" si="139"/>
        <v>172416.48</v>
      </c>
      <c r="P134" s="6">
        <f t="shared" si="139"/>
        <v>176744.13</v>
      </c>
      <c r="Q134" s="100">
        <f t="shared" ref="Q134:R134" si="146">P134*Q$5</f>
        <v>176744.13</v>
      </c>
      <c r="R134" s="100">
        <f t="shared" si="146"/>
        <v>179519.01284100002</v>
      </c>
      <c r="S134" s="100">
        <f t="shared" si="140"/>
        <v>182786.25887470623</v>
      </c>
      <c r="T134" s="100">
        <f t="shared" si="140"/>
        <v>209509.60992218831</v>
      </c>
      <c r="U134" s="105">
        <f t="shared" si="140"/>
        <v>214118.82134047645</v>
      </c>
      <c r="V134" s="108" t="s">
        <v>191</v>
      </c>
    </row>
    <row r="135" spans="1:24" x14ac:dyDescent="0.2">
      <c r="A135" s="20" t="s">
        <v>122</v>
      </c>
      <c r="B135" s="21">
        <v>92612.17</v>
      </c>
      <c r="C135" s="31">
        <f t="shared" ref="C135:L135" si="147">C$5*B135</f>
        <v>93964.307681999999</v>
      </c>
      <c r="D135" s="31">
        <f t="shared" si="147"/>
        <v>98164.512235385395</v>
      </c>
      <c r="E135" s="31">
        <f t="shared" si="147"/>
        <v>96456.449722489691</v>
      </c>
      <c r="F135" s="31">
        <f t="shared" si="147"/>
        <v>98983.608705218925</v>
      </c>
      <c r="G135" s="31">
        <f t="shared" si="147"/>
        <v>101082.06120976957</v>
      </c>
      <c r="H135" s="31">
        <f t="shared" si="147"/>
        <v>104417.76922969196</v>
      </c>
      <c r="I135" s="31">
        <f t="shared" si="147"/>
        <v>104887.64919122556</v>
      </c>
      <c r="J135" s="31">
        <f t="shared" si="147"/>
        <v>105055.46942993153</v>
      </c>
      <c r="K135" s="31">
        <f t="shared" si="147"/>
        <v>105759.34107511207</v>
      </c>
      <c r="L135" s="31">
        <f t="shared" si="147"/>
        <v>105399.75931545669</v>
      </c>
      <c r="M135" s="31">
        <f t="shared" si="139"/>
        <v>107444.51</v>
      </c>
      <c r="N135" s="31">
        <f t="shared" si="139"/>
        <v>107444.51</v>
      </c>
      <c r="O135" s="6">
        <f t="shared" si="139"/>
        <v>109947.97</v>
      </c>
      <c r="P135" s="6">
        <f t="shared" si="139"/>
        <v>112707.66</v>
      </c>
      <c r="Q135" s="100">
        <f t="shared" ref="Q135:R135" si="148">P135*Q$5</f>
        <v>112707.66</v>
      </c>
      <c r="R135" s="100">
        <f t="shared" si="148"/>
        <v>114477.17026200001</v>
      </c>
      <c r="S135" s="100">
        <f t="shared" si="140"/>
        <v>116560.65476076842</v>
      </c>
      <c r="T135" s="100">
        <f t="shared" si="140"/>
        <v>133601.82248679278</v>
      </c>
      <c r="U135" s="105">
        <f t="shared" si="140"/>
        <v>136541.06258150222</v>
      </c>
      <c r="V135" s="108" t="s">
        <v>193</v>
      </c>
    </row>
    <row r="136" spans="1:24" x14ac:dyDescent="0.2">
      <c r="A136" s="20" t="s">
        <v>123</v>
      </c>
      <c r="B136" s="21">
        <v>109030.59</v>
      </c>
      <c r="C136" s="31">
        <f t="shared" ref="C136:L136" si="149">C$5*B136</f>
        <v>110622.43661399999</v>
      </c>
      <c r="D136" s="31">
        <f t="shared" si="149"/>
        <v>115567.25953064578</v>
      </c>
      <c r="E136" s="31">
        <f t="shared" si="149"/>
        <v>113556.38921481255</v>
      </c>
      <c r="F136" s="31">
        <f t="shared" si="149"/>
        <v>116531.56661224064</v>
      </c>
      <c r="G136" s="31">
        <f t="shared" si="149"/>
        <v>119002.03582442015</v>
      </c>
      <c r="H136" s="31">
        <f t="shared" si="149"/>
        <v>122929.103006626</v>
      </c>
      <c r="I136" s="31">
        <f t="shared" si="149"/>
        <v>123482.28397015581</v>
      </c>
      <c r="J136" s="31">
        <f t="shared" si="149"/>
        <v>123679.85562450807</v>
      </c>
      <c r="K136" s="31">
        <f t="shared" si="149"/>
        <v>124508.51065719227</v>
      </c>
      <c r="L136" s="31">
        <f t="shared" si="149"/>
        <v>124085.18172095781</v>
      </c>
      <c r="M136" s="31">
        <f t="shared" si="139"/>
        <v>126492.43</v>
      </c>
      <c r="N136" s="31">
        <f t="shared" si="139"/>
        <v>126492.43</v>
      </c>
      <c r="O136" s="6">
        <f t="shared" si="139"/>
        <v>129439.7</v>
      </c>
      <c r="P136" s="6">
        <f t="shared" si="139"/>
        <v>132688.64000000001</v>
      </c>
      <c r="Q136" s="100">
        <f t="shared" ref="Q136:R136" si="150">P136*Q$5</f>
        <v>132688.64000000001</v>
      </c>
      <c r="R136" s="100">
        <f t="shared" si="150"/>
        <v>134771.85164800001</v>
      </c>
      <c r="S136" s="100">
        <f t="shared" si="140"/>
        <v>137224.69934799362</v>
      </c>
      <c r="T136" s="100">
        <f t="shared" si="140"/>
        <v>157286.95039267029</v>
      </c>
      <c r="U136" s="105">
        <f t="shared" si="140"/>
        <v>160747.26330130905</v>
      </c>
      <c r="V136" s="109">
        <f>ROUND((SUM(U131:U140)*3/10-370*SUM(U141:U150)/10),0)</f>
        <v>374223</v>
      </c>
    </row>
    <row r="137" spans="1:24" x14ac:dyDescent="0.2">
      <c r="A137" s="20" t="s">
        <v>124</v>
      </c>
      <c r="B137" s="21">
        <v>91173.77</v>
      </c>
      <c r="C137" s="31">
        <f t="shared" ref="C137:L137" si="151">C$5*B137</f>
        <v>92504.907042000006</v>
      </c>
      <c r="D137" s="31">
        <f t="shared" si="151"/>
        <v>96639.876386777396</v>
      </c>
      <c r="E137" s="31">
        <f t="shared" si="151"/>
        <v>94958.342537647477</v>
      </c>
      <c r="F137" s="31">
        <f t="shared" si="151"/>
        <v>97446.251112133847</v>
      </c>
      <c r="G137" s="31">
        <f t="shared" si="151"/>
        <v>99512.111635711088</v>
      </c>
      <c r="H137" s="31">
        <f t="shared" si="151"/>
        <v>102796.01131968954</v>
      </c>
      <c r="I137" s="31">
        <f t="shared" si="151"/>
        <v>103258.59337062814</v>
      </c>
      <c r="J137" s="31">
        <f t="shared" si="151"/>
        <v>103423.80712002114</v>
      </c>
      <c r="K137" s="31">
        <f t="shared" si="151"/>
        <v>104116.74662772528</v>
      </c>
      <c r="L137" s="31">
        <f t="shared" si="151"/>
        <v>103762.74968919103</v>
      </c>
      <c r="M137" s="31">
        <f t="shared" si="139"/>
        <v>105775.75</v>
      </c>
      <c r="N137" s="31">
        <f t="shared" si="139"/>
        <v>105775.75</v>
      </c>
      <c r="O137" s="6">
        <f t="shared" si="139"/>
        <v>108240.32000000001</v>
      </c>
      <c r="P137" s="6">
        <f t="shared" si="139"/>
        <v>110957.15</v>
      </c>
      <c r="Q137" s="100">
        <f t="shared" ref="Q137:R137" si="152">P137*Q$5</f>
        <v>110957.15</v>
      </c>
      <c r="R137" s="100">
        <f t="shared" si="152"/>
        <v>112699.177255</v>
      </c>
      <c r="S137" s="100">
        <f t="shared" si="140"/>
        <v>114750.302281041</v>
      </c>
      <c r="T137" s="100">
        <f t="shared" si="140"/>
        <v>131526.7964745292</v>
      </c>
      <c r="U137" s="105">
        <f t="shared" si="140"/>
        <v>134420.38599696883</v>
      </c>
      <c r="V137" s="108" t="s">
        <v>191</v>
      </c>
    </row>
    <row r="138" spans="1:24" x14ac:dyDescent="0.2">
      <c r="A138" s="20" t="s">
        <v>125</v>
      </c>
      <c r="B138" s="21">
        <v>88994.36</v>
      </c>
      <c r="C138" s="31">
        <f t="shared" ref="C138:L138" si="153">C$5*B138</f>
        <v>90293.677656</v>
      </c>
      <c r="D138" s="31">
        <f t="shared" si="153"/>
        <v>94329.805047223199</v>
      </c>
      <c r="E138" s="31">
        <f t="shared" si="153"/>
        <v>92688.466439401513</v>
      </c>
      <c r="F138" s="31">
        <f t="shared" si="153"/>
        <v>95116.904260113835</v>
      </c>
      <c r="G138" s="31">
        <f t="shared" si="153"/>
        <v>97133.382630428256</v>
      </c>
      <c r="H138" s="31">
        <f t="shared" si="153"/>
        <v>100338.78425723239</v>
      </c>
      <c r="I138" s="31">
        <f t="shared" si="153"/>
        <v>100790.30878638993</v>
      </c>
      <c r="J138" s="31">
        <f t="shared" si="153"/>
        <v>100951.57328044815</v>
      </c>
      <c r="K138" s="31">
        <f t="shared" si="153"/>
        <v>101627.94882142714</v>
      </c>
      <c r="L138" s="31">
        <f t="shared" si="153"/>
        <v>101282.41379543429</v>
      </c>
      <c r="M138" s="31">
        <f t="shared" si="139"/>
        <v>103247.29</v>
      </c>
      <c r="N138" s="31">
        <f t="shared" si="139"/>
        <v>103247.29</v>
      </c>
      <c r="O138" s="6">
        <f t="shared" si="139"/>
        <v>105652.95</v>
      </c>
      <c r="P138" s="6">
        <f t="shared" si="139"/>
        <v>108304.84</v>
      </c>
      <c r="Q138" s="100">
        <f t="shared" ref="Q138:R138" si="154">P138*Q$5</f>
        <v>108304.84</v>
      </c>
      <c r="R138" s="100">
        <f t="shared" si="154"/>
        <v>110005.22598800001</v>
      </c>
      <c r="S138" s="100">
        <f t="shared" si="140"/>
        <v>112007.3211009816</v>
      </c>
      <c r="T138" s="100">
        <f t="shared" si="140"/>
        <v>128382.79144594513</v>
      </c>
      <c r="U138" s="105">
        <f t="shared" si="140"/>
        <v>131207.21285775592</v>
      </c>
      <c r="V138" s="108" t="s">
        <v>191</v>
      </c>
    </row>
    <row r="139" spans="1:24" x14ac:dyDescent="0.2">
      <c r="A139" s="20" t="s">
        <v>126</v>
      </c>
      <c r="B139" s="21">
        <v>89781.06</v>
      </c>
      <c r="C139" s="31">
        <f t="shared" ref="C139:L139" si="155">C$5*B139</f>
        <v>91091.863475999999</v>
      </c>
      <c r="D139" s="31">
        <f t="shared" si="155"/>
        <v>95163.669773377202</v>
      </c>
      <c r="E139" s="31">
        <f t="shared" si="155"/>
        <v>93507.821919320442</v>
      </c>
      <c r="F139" s="31">
        <f t="shared" si="155"/>
        <v>95957.72685360664</v>
      </c>
      <c r="G139" s="31">
        <f t="shared" si="155"/>
        <v>97992.030662903111</v>
      </c>
      <c r="H139" s="31">
        <f t="shared" si="155"/>
        <v>101225.76767477891</v>
      </c>
      <c r="I139" s="31">
        <f t="shared" si="155"/>
        <v>101681.28362931541</v>
      </c>
      <c r="J139" s="31">
        <f t="shared" si="155"/>
        <v>101843.97368312231</v>
      </c>
      <c r="K139" s="31">
        <f t="shared" si="155"/>
        <v>102526.32830679923</v>
      </c>
      <c r="L139" s="31">
        <f t="shared" si="155"/>
        <v>102177.73879055612</v>
      </c>
      <c r="M139" s="31">
        <f t="shared" si="139"/>
        <v>104159.99</v>
      </c>
      <c r="N139" s="31">
        <f t="shared" si="139"/>
        <v>104159.99</v>
      </c>
      <c r="O139" s="6">
        <f t="shared" si="139"/>
        <v>106586.92</v>
      </c>
      <c r="P139" s="6">
        <f t="shared" si="139"/>
        <v>109262.25</v>
      </c>
      <c r="Q139" s="100">
        <f t="shared" ref="Q139:R139" si="156">P139*Q$5</f>
        <v>109262.25</v>
      </c>
      <c r="R139" s="100">
        <f t="shared" si="156"/>
        <v>110977.667325</v>
      </c>
      <c r="S139" s="100">
        <f t="shared" si="140"/>
        <v>112997.460870315</v>
      </c>
      <c r="T139" s="100">
        <f t="shared" si="140"/>
        <v>129517.68964955506</v>
      </c>
      <c r="U139" s="105">
        <f t="shared" si="140"/>
        <v>132367.07882184527</v>
      </c>
      <c r="V139" s="108" t="s">
        <v>191</v>
      </c>
    </row>
    <row r="140" spans="1:24" x14ac:dyDescent="0.2">
      <c r="A140" s="20" t="s">
        <v>127</v>
      </c>
      <c r="B140" s="21">
        <v>110393.52</v>
      </c>
      <c r="C140" s="31">
        <f t="shared" ref="C140:L140" si="157">C$5*B140</f>
        <v>112005.265392</v>
      </c>
      <c r="D140" s="31">
        <f t="shared" si="157"/>
        <v>117011.90075502239</v>
      </c>
      <c r="E140" s="31">
        <f t="shared" si="157"/>
        <v>114975.89368188501</v>
      </c>
      <c r="F140" s="31">
        <f t="shared" si="157"/>
        <v>117988.26209635039</v>
      </c>
      <c r="G140" s="31">
        <f t="shared" si="157"/>
        <v>120489.61325279303</v>
      </c>
      <c r="H140" s="31">
        <f t="shared" si="157"/>
        <v>124465.7704901352</v>
      </c>
      <c r="I140" s="31">
        <f t="shared" si="157"/>
        <v>125025.8664573408</v>
      </c>
      <c r="J140" s="31">
        <f t="shared" si="157"/>
        <v>125225.90784367255</v>
      </c>
      <c r="K140" s="31">
        <f t="shared" si="157"/>
        <v>126064.92142622515</v>
      </c>
      <c r="L140" s="31">
        <f t="shared" si="157"/>
        <v>125636.30069337599</v>
      </c>
      <c r="M140" s="31">
        <f t="shared" si="139"/>
        <v>128073.64</v>
      </c>
      <c r="N140" s="31">
        <f t="shared" si="139"/>
        <v>128073.64</v>
      </c>
      <c r="O140" s="6">
        <f t="shared" si="139"/>
        <v>131057.76</v>
      </c>
      <c r="P140" s="6">
        <f t="shared" si="139"/>
        <v>134347.31</v>
      </c>
      <c r="Q140" s="100">
        <f t="shared" ref="Q140:R140" si="158">P140*Q$5</f>
        <v>134347.31</v>
      </c>
      <c r="R140" s="100">
        <f t="shared" si="158"/>
        <v>136456.562767</v>
      </c>
      <c r="S140" s="100">
        <f t="shared" si="140"/>
        <v>138940.07220935941</v>
      </c>
      <c r="T140" s="100">
        <f t="shared" si="140"/>
        <v>159253.11076636778</v>
      </c>
      <c r="U140" s="105">
        <f t="shared" si="140"/>
        <v>162756.67920322789</v>
      </c>
      <c r="V140" s="110" t="s">
        <v>191</v>
      </c>
      <c r="W140" s="1"/>
      <c r="X140" s="1"/>
    </row>
    <row r="141" spans="1:24" x14ac:dyDescent="0.2">
      <c r="A141" s="20" t="s">
        <v>128</v>
      </c>
      <c r="B141" s="21">
        <v>211.02</v>
      </c>
      <c r="C141" s="31">
        <f t="shared" ref="C141:L141" si="159">C$5*B141</f>
        <v>214.10089199999999</v>
      </c>
      <c r="D141" s="31">
        <f t="shared" si="159"/>
        <v>223.67120187239999</v>
      </c>
      <c r="E141" s="31">
        <f t="shared" si="159"/>
        <v>219.77932295982023</v>
      </c>
      <c r="F141" s="31">
        <f t="shared" si="159"/>
        <v>225.53754122136752</v>
      </c>
      <c r="G141" s="31">
        <f t="shared" si="159"/>
        <v>230.31893709526054</v>
      </c>
      <c r="H141" s="31">
        <f t="shared" si="159"/>
        <v>237.91946201940411</v>
      </c>
      <c r="I141" s="31">
        <f t="shared" si="159"/>
        <v>238.99009959849141</v>
      </c>
      <c r="J141" s="31">
        <f t="shared" si="159"/>
        <v>239.37248375784901</v>
      </c>
      <c r="K141" s="31">
        <f t="shared" si="159"/>
        <v>240.97627939902659</v>
      </c>
      <c r="L141" s="31">
        <f t="shared" si="159"/>
        <v>240.15696004906991</v>
      </c>
      <c r="M141" s="31">
        <f t="shared" si="139"/>
        <v>244.82</v>
      </c>
      <c r="N141" s="31">
        <f t="shared" si="139"/>
        <v>244.82</v>
      </c>
      <c r="O141" s="6">
        <f t="shared" si="139"/>
        <v>250.52</v>
      </c>
      <c r="P141" s="6">
        <f t="shared" si="139"/>
        <v>256.81</v>
      </c>
      <c r="Q141" s="100">
        <f t="shared" ref="Q141:R141" si="160">P141*Q$5</f>
        <v>256.81</v>
      </c>
      <c r="R141" s="100">
        <f t="shared" si="160"/>
        <v>260.84191700000002</v>
      </c>
      <c r="S141" s="100">
        <f t="shared" si="140"/>
        <v>265.58923988940001</v>
      </c>
      <c r="T141" s="100">
        <f t="shared" si="140"/>
        <v>304.41838676123029</v>
      </c>
      <c r="U141" s="105">
        <f t="shared" si="140"/>
        <v>311.11559126997736</v>
      </c>
      <c r="V141" s="111" t="s">
        <v>190</v>
      </c>
    </row>
    <row r="142" spans="1:24" x14ac:dyDescent="0.2">
      <c r="A142" s="20" t="s">
        <v>129</v>
      </c>
      <c r="B142" s="21">
        <v>273.49</v>
      </c>
      <c r="C142" s="31">
        <f t="shared" ref="C142:L142" si="161">C$5*B142</f>
        <v>277.48295400000001</v>
      </c>
      <c r="D142" s="31">
        <f t="shared" si="161"/>
        <v>289.8864420438</v>
      </c>
      <c r="E142" s="31">
        <f t="shared" si="161"/>
        <v>284.84241795223789</v>
      </c>
      <c r="F142" s="31">
        <f t="shared" si="161"/>
        <v>292.30528930258652</v>
      </c>
      <c r="G142" s="31">
        <f t="shared" si="161"/>
        <v>298.50216143580138</v>
      </c>
      <c r="H142" s="31">
        <f t="shared" si="161"/>
        <v>308.35273276318281</v>
      </c>
      <c r="I142" s="31">
        <f t="shared" si="161"/>
        <v>309.74032006061714</v>
      </c>
      <c r="J142" s="31">
        <f t="shared" si="161"/>
        <v>310.23590457271416</v>
      </c>
      <c r="K142" s="31">
        <f t="shared" si="161"/>
        <v>312.3144851333513</v>
      </c>
      <c r="L142" s="31">
        <f t="shared" si="161"/>
        <v>311.25261588389793</v>
      </c>
      <c r="M142" s="31">
        <f t="shared" si="139"/>
        <v>317.29000000000002</v>
      </c>
      <c r="N142" s="31">
        <f t="shared" si="139"/>
        <v>317.29000000000002</v>
      </c>
      <c r="O142" s="6">
        <f t="shared" si="139"/>
        <v>324.68</v>
      </c>
      <c r="P142" s="6">
        <f t="shared" si="139"/>
        <v>332.83</v>
      </c>
      <c r="Q142" s="100">
        <f t="shared" ref="Q142:R142" si="162">P142*Q$5</f>
        <v>332.83</v>
      </c>
      <c r="R142" s="100">
        <f t="shared" si="162"/>
        <v>338.055431</v>
      </c>
      <c r="S142" s="100">
        <f t="shared" si="140"/>
        <v>344.20803984420002</v>
      </c>
      <c r="T142" s="100">
        <f t="shared" si="140"/>
        <v>394.5312552694221</v>
      </c>
      <c r="U142" s="105">
        <f t="shared" si="140"/>
        <v>403.21094288534943</v>
      </c>
      <c r="V142" s="108" t="s">
        <v>190</v>
      </c>
      <c r="X142" s="1"/>
    </row>
    <row r="143" spans="1:24" x14ac:dyDescent="0.2">
      <c r="A143" s="20" t="s">
        <v>130</v>
      </c>
      <c r="B143" s="21">
        <v>135.99</v>
      </c>
      <c r="C143" s="31">
        <f t="shared" ref="C143:L143" si="163">C$5*B143</f>
        <v>137.97545400000001</v>
      </c>
      <c r="D143" s="31">
        <f t="shared" si="163"/>
        <v>144.14295679380001</v>
      </c>
      <c r="E143" s="31">
        <f t="shared" si="163"/>
        <v>141.6348693455879</v>
      </c>
      <c r="F143" s="31">
        <f t="shared" si="163"/>
        <v>145.34570292244231</v>
      </c>
      <c r="G143" s="31">
        <f t="shared" si="163"/>
        <v>148.42703182439811</v>
      </c>
      <c r="H143" s="31">
        <f t="shared" si="163"/>
        <v>153.32512387460324</v>
      </c>
      <c r="I143" s="31">
        <f t="shared" si="163"/>
        <v>154.01508693203894</v>
      </c>
      <c r="J143" s="31">
        <f t="shared" si="163"/>
        <v>154.2615110711302</v>
      </c>
      <c r="K143" s="31">
        <f t="shared" si="163"/>
        <v>155.29506319530677</v>
      </c>
      <c r="L143" s="31">
        <f t="shared" si="163"/>
        <v>154.76705998044272</v>
      </c>
      <c r="M143" s="31">
        <f t="shared" si="139"/>
        <v>157.77000000000001</v>
      </c>
      <c r="N143" s="31">
        <f t="shared" si="139"/>
        <v>157.77000000000001</v>
      </c>
      <c r="O143" s="6">
        <f t="shared" si="139"/>
        <v>161.44999999999999</v>
      </c>
      <c r="P143" s="6">
        <f t="shared" si="139"/>
        <v>165.5</v>
      </c>
      <c r="Q143" s="100">
        <f t="shared" ref="Q143:R143" si="164">P143*Q$5</f>
        <v>165.5</v>
      </c>
      <c r="R143" s="100">
        <f t="shared" si="164"/>
        <v>168.09835000000001</v>
      </c>
      <c r="S143" s="100">
        <f t="shared" si="140"/>
        <v>171.15773997000002</v>
      </c>
      <c r="T143" s="100">
        <f t="shared" si="140"/>
        <v>196.18100155361404</v>
      </c>
      <c r="U143" s="105">
        <f t="shared" si="140"/>
        <v>200.49698358779355</v>
      </c>
      <c r="V143" s="108" t="s">
        <v>190</v>
      </c>
    </row>
    <row r="144" spans="1:24" x14ac:dyDescent="0.2">
      <c r="A144" s="20" t="s">
        <v>131</v>
      </c>
      <c r="B144" s="21">
        <v>259.56</v>
      </c>
      <c r="C144" s="31">
        <f t="shared" ref="C144:L144" si="165">C$5*B144</f>
        <v>263.34957600000001</v>
      </c>
      <c r="D144" s="31">
        <f t="shared" si="165"/>
        <v>275.1213020472</v>
      </c>
      <c r="E144" s="31">
        <f t="shared" si="165"/>
        <v>270.33419139157871</v>
      </c>
      <c r="F144" s="31">
        <f t="shared" si="165"/>
        <v>277.41694720603806</v>
      </c>
      <c r="G144" s="31">
        <f t="shared" si="165"/>
        <v>283.29818648680612</v>
      </c>
      <c r="H144" s="31">
        <f t="shared" si="165"/>
        <v>292.64702664087071</v>
      </c>
      <c r="I144" s="31">
        <f t="shared" si="165"/>
        <v>293.96393826075462</v>
      </c>
      <c r="J144" s="31">
        <f t="shared" si="165"/>
        <v>294.43428056197183</v>
      </c>
      <c r="K144" s="31">
        <f t="shared" si="165"/>
        <v>296.40699024173705</v>
      </c>
      <c r="L144" s="31">
        <f t="shared" si="165"/>
        <v>295.39920647491516</v>
      </c>
      <c r="M144" s="31">
        <f t="shared" si="139"/>
        <v>301.13</v>
      </c>
      <c r="N144" s="31">
        <f t="shared" si="139"/>
        <v>301.13</v>
      </c>
      <c r="O144" s="6">
        <f t="shared" si="139"/>
        <v>308.14999999999998</v>
      </c>
      <c r="P144" s="6">
        <f t="shared" si="139"/>
        <v>315.88</v>
      </c>
      <c r="Q144" s="100">
        <f t="shared" ref="Q144:R144" si="166">P144*Q$5</f>
        <v>315.88</v>
      </c>
      <c r="R144" s="100">
        <f t="shared" si="166"/>
        <v>320.839316</v>
      </c>
      <c r="S144" s="100">
        <f t="shared" si="140"/>
        <v>326.67859155119999</v>
      </c>
      <c r="T144" s="100">
        <f t="shared" si="140"/>
        <v>374.43900163598545</v>
      </c>
      <c r="U144" s="105">
        <f t="shared" si="140"/>
        <v>382.67665967197712</v>
      </c>
      <c r="V144" s="108" t="s">
        <v>190</v>
      </c>
    </row>
    <row r="145" spans="1:23" x14ac:dyDescent="0.2">
      <c r="A145" s="20" t="s">
        <v>132</v>
      </c>
      <c r="B145" s="21">
        <v>127.89</v>
      </c>
      <c r="C145" s="31">
        <f t="shared" ref="C145:L145" si="167">C$5*B145</f>
        <v>129.757194</v>
      </c>
      <c r="D145" s="31">
        <f t="shared" si="167"/>
        <v>135.55734057179998</v>
      </c>
      <c r="E145" s="31">
        <f t="shared" si="167"/>
        <v>133.19864284585066</v>
      </c>
      <c r="F145" s="31">
        <f t="shared" si="167"/>
        <v>136.68844728841194</v>
      </c>
      <c r="G145" s="31">
        <f t="shared" si="167"/>
        <v>139.58624237092627</v>
      </c>
      <c r="H145" s="31">
        <f t="shared" si="167"/>
        <v>144.19258836916683</v>
      </c>
      <c r="I145" s="31">
        <f t="shared" si="167"/>
        <v>144.84145501682806</v>
      </c>
      <c r="J145" s="31">
        <f t="shared" si="167"/>
        <v>145.07320134485499</v>
      </c>
      <c r="K145" s="31">
        <f t="shared" si="167"/>
        <v>146.04519179386551</v>
      </c>
      <c r="L145" s="31">
        <f t="shared" si="167"/>
        <v>145.54863814176639</v>
      </c>
      <c r="M145" s="31">
        <f t="shared" si="139"/>
        <v>148.37</v>
      </c>
      <c r="N145" s="31">
        <f t="shared" si="139"/>
        <v>148.37</v>
      </c>
      <c r="O145" s="6">
        <f t="shared" si="139"/>
        <v>151.83000000000001</v>
      </c>
      <c r="P145" s="6">
        <f t="shared" si="139"/>
        <v>155.63999999999999</v>
      </c>
      <c r="Q145" s="100">
        <f t="shared" ref="Q145:R145" si="168">P145*Q$5</f>
        <v>155.63999999999999</v>
      </c>
      <c r="R145" s="100">
        <f t="shared" si="168"/>
        <v>158.08354800000001</v>
      </c>
      <c r="S145" s="100">
        <f t="shared" si="140"/>
        <v>160.9606685736</v>
      </c>
      <c r="T145" s="100">
        <f t="shared" si="140"/>
        <v>184.49311831906033</v>
      </c>
      <c r="U145" s="105">
        <f t="shared" si="140"/>
        <v>188.55196692207966</v>
      </c>
      <c r="V145" s="108" t="s">
        <v>192</v>
      </c>
    </row>
    <row r="146" spans="1:23" x14ac:dyDescent="0.2">
      <c r="A146" s="20" t="s">
        <v>133</v>
      </c>
      <c r="B146" s="21">
        <v>249.32</v>
      </c>
      <c r="C146" s="31">
        <f t="shared" ref="C146:L146" si="169">C$5*B146</f>
        <v>252.96007199999997</v>
      </c>
      <c r="D146" s="31">
        <f t="shared" si="169"/>
        <v>264.26738721839996</v>
      </c>
      <c r="E146" s="31">
        <f t="shared" si="169"/>
        <v>259.6691346807998</v>
      </c>
      <c r="F146" s="31">
        <f t="shared" si="169"/>
        <v>266.47246600943674</v>
      </c>
      <c r="G146" s="31">
        <f t="shared" si="169"/>
        <v>272.12168228883684</v>
      </c>
      <c r="H146" s="31">
        <f t="shared" si="169"/>
        <v>281.10169780436843</v>
      </c>
      <c r="I146" s="31">
        <f t="shared" si="169"/>
        <v>282.36665544448806</v>
      </c>
      <c r="J146" s="31">
        <f t="shared" si="169"/>
        <v>282.81844209319928</v>
      </c>
      <c r="K146" s="31">
        <f t="shared" si="169"/>
        <v>284.71332565522368</v>
      </c>
      <c r="L146" s="31">
        <f t="shared" si="169"/>
        <v>283.74530034799591</v>
      </c>
      <c r="M146" s="31">
        <f t="shared" si="139"/>
        <v>289.25</v>
      </c>
      <c r="N146" s="31">
        <f t="shared" si="139"/>
        <v>289.25</v>
      </c>
      <c r="O146" s="6">
        <f t="shared" si="139"/>
        <v>295.99</v>
      </c>
      <c r="P146" s="6">
        <f t="shared" si="139"/>
        <v>303.42</v>
      </c>
      <c r="Q146" s="100">
        <f t="shared" ref="Q146:R146" si="170">P146*Q$5</f>
        <v>303.42</v>
      </c>
      <c r="R146" s="100">
        <f t="shared" si="170"/>
        <v>308.183694</v>
      </c>
      <c r="S146" s="100">
        <f t="shared" si="140"/>
        <v>313.79263723079998</v>
      </c>
      <c r="T146" s="100">
        <f t="shared" si="140"/>
        <v>359.66912079394297</v>
      </c>
      <c r="U146" s="105">
        <f t="shared" si="140"/>
        <v>367.58184145140973</v>
      </c>
      <c r="V146" s="108">
        <f>ROUND(SUM(U141:U150)/10,0)</f>
        <v>256</v>
      </c>
    </row>
    <row r="147" spans="1:23" x14ac:dyDescent="0.2">
      <c r="A147" s="20" t="s">
        <v>134</v>
      </c>
      <c r="B147" s="21">
        <v>108.49</v>
      </c>
      <c r="C147" s="31">
        <f t="shared" ref="C147:L147" si="171">C$5*B147</f>
        <v>110.07395399999999</v>
      </c>
      <c r="D147" s="31">
        <f t="shared" si="171"/>
        <v>114.99425974379999</v>
      </c>
      <c r="E147" s="31">
        <f t="shared" si="171"/>
        <v>112.99335962425786</v>
      </c>
      <c r="F147" s="31">
        <f t="shared" si="171"/>
        <v>115.95378564641342</v>
      </c>
      <c r="G147" s="31">
        <f t="shared" si="171"/>
        <v>118.4120059021174</v>
      </c>
      <c r="H147" s="31">
        <f t="shared" si="171"/>
        <v>122.31960209688727</v>
      </c>
      <c r="I147" s="31">
        <f t="shared" si="171"/>
        <v>122.87004030632325</v>
      </c>
      <c r="J147" s="31">
        <f t="shared" si="171"/>
        <v>123.06663237081337</v>
      </c>
      <c r="K147" s="31">
        <f t="shared" si="171"/>
        <v>123.89117880769781</v>
      </c>
      <c r="L147" s="31">
        <f t="shared" si="171"/>
        <v>123.46994879975165</v>
      </c>
      <c r="M147" s="31">
        <f t="shared" si="139"/>
        <v>125.87</v>
      </c>
      <c r="N147" s="31">
        <f t="shared" si="139"/>
        <v>125.87</v>
      </c>
      <c r="O147" s="6">
        <f t="shared" si="139"/>
        <v>128.80000000000001</v>
      </c>
      <c r="P147" s="6">
        <f t="shared" si="139"/>
        <v>132.03</v>
      </c>
      <c r="Q147" s="100">
        <f t="shared" ref="Q147:U150" si="172">P147*Q$5</f>
        <v>132.03</v>
      </c>
      <c r="R147" s="100">
        <f t="shared" si="172"/>
        <v>134.10287099999999</v>
      </c>
      <c r="S147" s="100">
        <f t="shared" si="172"/>
        <v>136.54354325219998</v>
      </c>
      <c r="T147" s="100">
        <f t="shared" si="172"/>
        <v>156.50620927567164</v>
      </c>
      <c r="U147" s="105">
        <f t="shared" si="172"/>
        <v>159.94934587973643</v>
      </c>
      <c r="V147" s="108" t="s">
        <v>190</v>
      </c>
    </row>
    <row r="148" spans="1:23" x14ac:dyDescent="0.2">
      <c r="A148" s="20" t="s">
        <v>135</v>
      </c>
      <c r="B148" s="21">
        <v>124.72</v>
      </c>
      <c r="C148" s="31">
        <f t="shared" ref="C148:L148" si="173">C$5*B148</f>
        <v>126.54091199999999</v>
      </c>
      <c r="D148" s="31">
        <f t="shared" si="173"/>
        <v>132.19729076639999</v>
      </c>
      <c r="E148" s="31">
        <f t="shared" si="173"/>
        <v>129.89705790706464</v>
      </c>
      <c r="F148" s="31">
        <f t="shared" si="173"/>
        <v>133.30036082422973</v>
      </c>
      <c r="G148" s="31">
        <f t="shared" si="173"/>
        <v>136.12632847370341</v>
      </c>
      <c r="H148" s="31">
        <f t="shared" si="173"/>
        <v>140.61849731333561</v>
      </c>
      <c r="I148" s="31">
        <f t="shared" si="173"/>
        <v>141.2512805512456</v>
      </c>
      <c r="J148" s="31">
        <f t="shared" si="173"/>
        <v>141.47728260012761</v>
      </c>
      <c r="K148" s="31">
        <f t="shared" si="173"/>
        <v>142.42518039354846</v>
      </c>
      <c r="L148" s="31">
        <f t="shared" si="173"/>
        <v>141.9409347802104</v>
      </c>
      <c r="M148" s="31">
        <f t="shared" si="139"/>
        <v>144.69</v>
      </c>
      <c r="N148" s="31">
        <f t="shared" si="139"/>
        <v>144.69</v>
      </c>
      <c r="O148" s="6">
        <f t="shared" si="139"/>
        <v>148.06</v>
      </c>
      <c r="P148" s="6">
        <f t="shared" si="139"/>
        <v>151.78</v>
      </c>
      <c r="Q148" s="100">
        <f t="shared" ref="Q148:R148" si="174">P148*Q$5</f>
        <v>151.78</v>
      </c>
      <c r="R148" s="100">
        <f t="shared" si="174"/>
        <v>154.16294600000001</v>
      </c>
      <c r="S148" s="100">
        <f t="shared" si="172"/>
        <v>156.9687116172</v>
      </c>
      <c r="T148" s="100">
        <f t="shared" si="172"/>
        <v>179.91753725563467</v>
      </c>
      <c r="U148" s="105">
        <f t="shared" si="172"/>
        <v>183.87572307525863</v>
      </c>
      <c r="V148" s="108" t="s">
        <v>190</v>
      </c>
    </row>
    <row r="149" spans="1:23" x14ac:dyDescent="0.2">
      <c r="A149" s="20" t="s">
        <v>136</v>
      </c>
      <c r="B149" s="21">
        <v>135.44</v>
      </c>
      <c r="C149" s="31">
        <f t="shared" ref="C149:L149" si="175">C$5*B149</f>
        <v>137.41742399999998</v>
      </c>
      <c r="D149" s="31">
        <f t="shared" si="175"/>
        <v>143.55998285279998</v>
      </c>
      <c r="E149" s="31">
        <f t="shared" si="175"/>
        <v>141.06203915116126</v>
      </c>
      <c r="F149" s="31">
        <f t="shared" si="175"/>
        <v>144.75786457692169</v>
      </c>
      <c r="G149" s="31">
        <f t="shared" si="175"/>
        <v>147.82673130595245</v>
      </c>
      <c r="H149" s="31">
        <f t="shared" si="175"/>
        <v>152.70501343904886</v>
      </c>
      <c r="I149" s="31">
        <f t="shared" si="175"/>
        <v>153.39218599952457</v>
      </c>
      <c r="J149" s="31">
        <f t="shared" si="175"/>
        <v>153.63761349712382</v>
      </c>
      <c r="K149" s="31">
        <f t="shared" si="175"/>
        <v>154.66698550755453</v>
      </c>
      <c r="L149" s="31">
        <f t="shared" si="175"/>
        <v>154.14111775682886</v>
      </c>
      <c r="M149" s="31">
        <f t="shared" si="139"/>
        <v>157.13</v>
      </c>
      <c r="N149" s="31">
        <f t="shared" si="139"/>
        <v>157.13</v>
      </c>
      <c r="O149" s="6">
        <f t="shared" si="139"/>
        <v>160.79</v>
      </c>
      <c r="P149" s="6">
        <f t="shared" si="139"/>
        <v>164.83</v>
      </c>
      <c r="Q149" s="100">
        <f t="shared" ref="Q149:R149" si="176">P149*Q$5</f>
        <v>164.83</v>
      </c>
      <c r="R149" s="100">
        <f t="shared" si="176"/>
        <v>167.41783100000001</v>
      </c>
      <c r="S149" s="100">
        <f t="shared" si="172"/>
        <v>170.4648355242</v>
      </c>
      <c r="T149" s="100">
        <f t="shared" si="172"/>
        <v>195.38679447783807</v>
      </c>
      <c r="U149" s="105">
        <f t="shared" si="172"/>
        <v>199.68530395635051</v>
      </c>
      <c r="V149" s="108" t="s">
        <v>190</v>
      </c>
    </row>
    <row r="150" spans="1:23" x14ac:dyDescent="0.2">
      <c r="A150" s="32" t="s">
        <v>137</v>
      </c>
      <c r="B150" s="33">
        <v>110.63</v>
      </c>
      <c r="C150" s="31">
        <f t="shared" ref="C150:L150" si="177">C$5*B150</f>
        <v>112.24519799999999</v>
      </c>
      <c r="D150" s="31">
        <f t="shared" si="177"/>
        <v>117.26255835059999</v>
      </c>
      <c r="E150" s="31">
        <f t="shared" si="177"/>
        <v>115.22218983529955</v>
      </c>
      <c r="F150" s="31">
        <f t="shared" si="177"/>
        <v>118.24101120898439</v>
      </c>
      <c r="G150" s="31">
        <f t="shared" si="177"/>
        <v>120.74772064661487</v>
      </c>
      <c r="H150" s="31">
        <f t="shared" si="177"/>
        <v>124.73239542795315</v>
      </c>
      <c r="I150" s="31">
        <f t="shared" si="177"/>
        <v>125.29369120737893</v>
      </c>
      <c r="J150" s="31">
        <f t="shared" si="177"/>
        <v>125.49416111331074</v>
      </c>
      <c r="K150" s="31">
        <f t="shared" si="177"/>
        <v>126.33497199276991</v>
      </c>
      <c r="L150" s="31">
        <f t="shared" si="177"/>
        <v>125.9054330879945</v>
      </c>
      <c r="M150" s="31">
        <f t="shared" si="139"/>
        <v>128.35</v>
      </c>
      <c r="N150" s="31">
        <f t="shared" si="139"/>
        <v>128.35</v>
      </c>
      <c r="O150" s="6">
        <f t="shared" si="139"/>
        <v>131.34</v>
      </c>
      <c r="P150" s="6">
        <f t="shared" si="139"/>
        <v>134.63999999999999</v>
      </c>
      <c r="Q150" s="100">
        <f t="shared" ref="Q150:R150" si="178">P150*Q$5</f>
        <v>134.63999999999999</v>
      </c>
      <c r="R150" s="100">
        <f t="shared" si="178"/>
        <v>136.753848</v>
      </c>
      <c r="S150" s="100">
        <f t="shared" si="172"/>
        <v>139.24276803360002</v>
      </c>
      <c r="T150" s="100">
        <f t="shared" si="172"/>
        <v>159.60006072011234</v>
      </c>
      <c r="U150" s="105">
        <f t="shared" si="172"/>
        <v>163.11126205595482</v>
      </c>
      <c r="V150" s="110" t="s">
        <v>190</v>
      </c>
      <c r="W150" s="1"/>
    </row>
    <row r="151" spans="1:23" x14ac:dyDescent="0.2">
      <c r="A151" s="235" t="s">
        <v>174</v>
      </c>
      <c r="B151" s="236"/>
      <c r="C151" s="236"/>
      <c r="D151" s="236"/>
      <c r="E151" s="236"/>
      <c r="F151" s="236"/>
      <c r="G151" s="236"/>
      <c r="H151" s="236"/>
      <c r="I151" s="236"/>
      <c r="J151" s="236"/>
      <c r="K151" s="236"/>
      <c r="L151" s="236"/>
      <c r="M151" s="236"/>
      <c r="N151" s="236"/>
      <c r="O151" s="236"/>
      <c r="P151" s="236"/>
      <c r="Q151" s="236"/>
      <c r="R151" s="236"/>
      <c r="S151" s="234"/>
      <c r="T151" s="234"/>
      <c r="U151" s="234"/>
      <c r="V151" s="234"/>
    </row>
    <row r="152" spans="1:23" x14ac:dyDescent="0.2">
      <c r="A152" s="114"/>
      <c r="B152" s="38">
        <v>6547.45</v>
      </c>
      <c r="C152" s="31">
        <f t="shared" ref="C152:L152" si="179">C$5*B152</f>
        <v>6643.0427699999991</v>
      </c>
      <c r="D152" s="31">
        <f t="shared" si="179"/>
        <v>6939.9867818189987</v>
      </c>
      <c r="E152" s="31">
        <f t="shared" si="179"/>
        <v>6819.2310118153482</v>
      </c>
      <c r="F152" s="31">
        <f t="shared" si="179"/>
        <v>6997.8948643249105</v>
      </c>
      <c r="G152" s="31">
        <f t="shared" si="179"/>
        <v>7146.2502354485996</v>
      </c>
      <c r="H152" s="31">
        <f t="shared" si="179"/>
        <v>7382.0764932184029</v>
      </c>
      <c r="I152" s="31">
        <f t="shared" si="179"/>
        <v>7415.295837437885</v>
      </c>
      <c r="J152" s="31">
        <f t="shared" si="179"/>
        <v>7427.1603107777855</v>
      </c>
      <c r="K152" s="31">
        <f t="shared" si="179"/>
        <v>7476.9222848599966</v>
      </c>
      <c r="L152" s="31">
        <f t="shared" si="179"/>
        <v>7451.5007490914732</v>
      </c>
      <c r="M152" s="31">
        <f>ROUND(M$5*L152,2)</f>
        <v>7596.06</v>
      </c>
      <c r="N152" s="31">
        <f>ROUND(N$5*M152,2)</f>
        <v>7596.06</v>
      </c>
      <c r="O152" s="6">
        <f>ROUND(O$5*N152,2)</f>
        <v>7773.05</v>
      </c>
      <c r="P152" s="6">
        <f>ROUND(P$5*O152,2)</f>
        <v>7968.15</v>
      </c>
      <c r="Q152" s="98">
        <f>P152*Q$5</f>
        <v>7968.15</v>
      </c>
      <c r="R152" s="98">
        <f>Q152*R$5</f>
        <v>8093.2499550000002</v>
      </c>
      <c r="S152" s="100">
        <f>R152*S$5</f>
        <v>8240.5471041809997</v>
      </c>
      <c r="T152" s="100">
        <f>S152*T$5</f>
        <v>9445.3150908122625</v>
      </c>
      <c r="U152" s="105">
        <f>T152*U$5</f>
        <v>9653.1120228101317</v>
      </c>
      <c r="V152" s="106">
        <f>ROUND(U152,0)</f>
        <v>9653</v>
      </c>
    </row>
    <row r="153" spans="1:23" x14ac:dyDescent="0.2">
      <c r="A153" s="235" t="s">
        <v>175</v>
      </c>
      <c r="B153" s="236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36"/>
      <c r="Q153" s="115" t="s">
        <v>206</v>
      </c>
      <c r="R153" s="239"/>
      <c r="S153" s="240"/>
      <c r="T153" s="240"/>
      <c r="U153" s="240"/>
      <c r="V153" s="241"/>
    </row>
    <row r="154" spans="1:23" x14ac:dyDescent="0.2">
      <c r="A154" s="34" t="s">
        <v>72</v>
      </c>
      <c r="B154" s="36">
        <f>C154/$C$5*1</f>
        <v>140.58557613086714</v>
      </c>
      <c r="C154" s="36">
        <f>D154/$C$4*1</f>
        <v>142.63812554237779</v>
      </c>
      <c r="D154" s="36">
        <v>147.93</v>
      </c>
      <c r="E154" s="31">
        <f t="shared" ref="E154:L154" si="180">E$5*D154</f>
        <v>145.35601800000001</v>
      </c>
      <c r="F154" s="31">
        <f t="shared" si="180"/>
        <v>149.16434567160002</v>
      </c>
      <c r="G154" s="31">
        <f t="shared" si="180"/>
        <v>152.32662979983795</v>
      </c>
      <c r="H154" s="31">
        <f t="shared" si="180"/>
        <v>157.35340858323258</v>
      </c>
      <c r="I154" s="31">
        <f t="shared" si="180"/>
        <v>158.06149892185712</v>
      </c>
      <c r="J154" s="31">
        <f t="shared" si="180"/>
        <v>158.31439732013209</v>
      </c>
      <c r="K154" s="31">
        <f t="shared" si="180"/>
        <v>159.37510378217695</v>
      </c>
      <c r="L154" s="31">
        <f t="shared" si="180"/>
        <v>158.83322842931756</v>
      </c>
      <c r="M154" s="31">
        <f>ROUND(M$5*L154,2)</f>
        <v>161.91</v>
      </c>
      <c r="N154" s="21">
        <f>ROUND(N$5*M154,2)</f>
        <v>161.91</v>
      </c>
      <c r="O154" s="7">
        <f>ROUND(O$5*N154,2)</f>
        <v>165.68</v>
      </c>
      <c r="P154" s="62">
        <f>ROUND(P$5*O154,2)</f>
        <v>169.84</v>
      </c>
      <c r="Q154" s="116" t="s">
        <v>205</v>
      </c>
      <c r="R154" s="112">
        <f>P154*R$5</f>
        <v>172.50648800000002</v>
      </c>
      <c r="S154" s="100">
        <f>R154*S$5</f>
        <v>175.64610608160001</v>
      </c>
      <c r="T154" s="100">
        <f>S154*T$5</f>
        <v>201.32556679072994</v>
      </c>
      <c r="U154" s="105">
        <f>T154*U$5</f>
        <v>205.754729260126</v>
      </c>
      <c r="V154" s="106">
        <f>ROUND(U154,0)</f>
        <v>206</v>
      </c>
    </row>
    <row r="155" spans="1:23" x14ac:dyDescent="0.2">
      <c r="A155" s="26" t="s">
        <v>73</v>
      </c>
      <c r="B155" s="237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238"/>
      <c r="O155" s="238"/>
      <c r="P155" s="238"/>
      <c r="Q155" s="117" t="s">
        <v>204</v>
      </c>
      <c r="R155" s="121"/>
      <c r="S155" s="123"/>
      <c r="T155" s="123"/>
      <c r="U155" s="123"/>
      <c r="V155" s="124"/>
    </row>
    <row r="156" spans="1:23" x14ac:dyDescent="0.2">
      <c r="A156" s="24" t="s">
        <v>74</v>
      </c>
      <c r="B156" s="36">
        <f>C156/$C$5*1</f>
        <v>328.57471163040634</v>
      </c>
      <c r="C156" s="36">
        <f>D156/$C$4*1</f>
        <v>333.37190242021023</v>
      </c>
      <c r="D156" s="36">
        <v>345.74</v>
      </c>
      <c r="E156" s="31">
        <f t="shared" ref="E156:L158" si="181">E$5*D156</f>
        <v>339.72412400000002</v>
      </c>
      <c r="F156" s="31">
        <f t="shared" si="181"/>
        <v>348.6248960488</v>
      </c>
      <c r="G156" s="31">
        <f t="shared" si="181"/>
        <v>356.01574384503459</v>
      </c>
      <c r="H156" s="31">
        <f t="shared" si="181"/>
        <v>367.76426339192068</v>
      </c>
      <c r="I156" s="31">
        <f t="shared" si="181"/>
        <v>369.41920257718431</v>
      </c>
      <c r="J156" s="31">
        <f t="shared" si="181"/>
        <v>370.01027330130785</v>
      </c>
      <c r="K156" s="31">
        <f t="shared" si="181"/>
        <v>372.4893421324266</v>
      </c>
      <c r="L156" s="31">
        <f t="shared" si="181"/>
        <v>371.22287836917639</v>
      </c>
      <c r="M156" s="31">
        <f t="shared" ref="M156:P158" si="182">ROUND(M$5*L156,2)</f>
        <v>378.42</v>
      </c>
      <c r="N156" s="21">
        <f t="shared" si="182"/>
        <v>378.42</v>
      </c>
      <c r="O156" s="7">
        <f t="shared" si="182"/>
        <v>387.24</v>
      </c>
      <c r="P156" s="62">
        <f t="shared" si="182"/>
        <v>396.96</v>
      </c>
      <c r="Q156" s="118" t="s">
        <v>184</v>
      </c>
      <c r="R156" s="112">
        <f t="shared" ref="R156:R158" si="183">P156*R$5</f>
        <v>403.192272</v>
      </c>
      <c r="S156" s="100">
        <f t="shared" ref="S156:U158" si="184">R156*S$5</f>
        <v>410.5303713504</v>
      </c>
      <c r="T156" s="100">
        <f t="shared" si="184"/>
        <v>470.54991164182854</v>
      </c>
      <c r="U156" s="105">
        <f t="shared" si="184"/>
        <v>480.90200969794876</v>
      </c>
      <c r="V156" s="106">
        <f>ROUND(U156,0)</f>
        <v>481</v>
      </c>
    </row>
    <row r="157" spans="1:23" x14ac:dyDescent="0.2">
      <c r="A157" s="24" t="s">
        <v>75</v>
      </c>
      <c r="B157" s="25">
        <f>C157/$C$5*1</f>
        <v>200.99945482105321</v>
      </c>
      <c r="C157" s="25">
        <f>D157/$C$4*1</f>
        <v>203.93404686144058</v>
      </c>
      <c r="D157" s="25">
        <v>211.5</v>
      </c>
      <c r="E157" s="21">
        <f t="shared" si="181"/>
        <v>207.81990000000002</v>
      </c>
      <c r="F157" s="31">
        <f t="shared" si="181"/>
        <v>213.26478138000002</v>
      </c>
      <c r="G157" s="31">
        <f t="shared" si="181"/>
        <v>217.78599474525603</v>
      </c>
      <c r="H157" s="31">
        <f t="shared" si="181"/>
        <v>224.97293257184947</v>
      </c>
      <c r="I157" s="31">
        <f t="shared" si="181"/>
        <v>225.98531076842278</v>
      </c>
      <c r="J157" s="31">
        <f t="shared" si="181"/>
        <v>226.34688726565227</v>
      </c>
      <c r="K157" s="31">
        <f t="shared" si="181"/>
        <v>227.86341141033213</v>
      </c>
      <c r="L157" s="31">
        <f t="shared" si="181"/>
        <v>227.088675811537</v>
      </c>
      <c r="M157" s="31">
        <f t="shared" si="182"/>
        <v>231.49</v>
      </c>
      <c r="N157" s="21">
        <f t="shared" si="182"/>
        <v>231.49</v>
      </c>
      <c r="O157" s="7">
        <f t="shared" si="182"/>
        <v>236.88</v>
      </c>
      <c r="P157" s="62">
        <f t="shared" si="182"/>
        <v>242.83</v>
      </c>
      <c r="Q157" s="118" t="s">
        <v>203</v>
      </c>
      <c r="R157" s="112">
        <f t="shared" si="183"/>
        <v>246.64243100000002</v>
      </c>
      <c r="S157" s="100">
        <f t="shared" si="184"/>
        <v>251.13132324420002</v>
      </c>
      <c r="T157" s="100">
        <f t="shared" si="184"/>
        <v>287.84672270250206</v>
      </c>
      <c r="U157" s="105">
        <f t="shared" si="184"/>
        <v>294.17935060195714</v>
      </c>
      <c r="V157" s="106">
        <f t="shared" ref="V157:V158" si="185">ROUND(U157,0)</f>
        <v>294</v>
      </c>
    </row>
    <row r="158" spans="1:23" x14ac:dyDescent="0.2">
      <c r="A158" s="24" t="s">
        <v>76</v>
      </c>
      <c r="B158" s="25">
        <f>C158/$C$5*1</f>
        <v>269.87146659827181</v>
      </c>
      <c r="C158" s="25">
        <f>D158/$C$4*1</f>
        <v>273.81159001060655</v>
      </c>
      <c r="D158" s="25">
        <v>283.97000000000003</v>
      </c>
      <c r="E158" s="21">
        <f t="shared" si="181"/>
        <v>279.02892200000002</v>
      </c>
      <c r="F158" s="31">
        <f t="shared" si="181"/>
        <v>286.33947975640001</v>
      </c>
      <c r="G158" s="31">
        <f t="shared" si="181"/>
        <v>292.40987672723571</v>
      </c>
      <c r="H158" s="31">
        <f t="shared" si="181"/>
        <v>302.05940265923448</v>
      </c>
      <c r="I158" s="31">
        <f t="shared" si="181"/>
        <v>303.41866997120104</v>
      </c>
      <c r="J158" s="31">
        <f t="shared" si="181"/>
        <v>303.90413984315495</v>
      </c>
      <c r="K158" s="31">
        <f t="shared" si="181"/>
        <v>305.94029758010407</v>
      </c>
      <c r="L158" s="31">
        <f t="shared" si="181"/>
        <v>304.90010056833171</v>
      </c>
      <c r="M158" s="31">
        <f t="shared" si="182"/>
        <v>310.82</v>
      </c>
      <c r="N158" s="21">
        <f t="shared" si="182"/>
        <v>310.82</v>
      </c>
      <c r="O158" s="7">
        <f t="shared" si="182"/>
        <v>318.06</v>
      </c>
      <c r="P158" s="62">
        <f t="shared" si="182"/>
        <v>326.04000000000002</v>
      </c>
      <c r="Q158" s="118" t="s">
        <v>179</v>
      </c>
      <c r="R158" s="112">
        <f t="shared" si="183"/>
        <v>331.15882800000003</v>
      </c>
      <c r="S158" s="100">
        <f t="shared" si="184"/>
        <v>337.18591866960003</v>
      </c>
      <c r="T158" s="100">
        <f t="shared" si="184"/>
        <v>386.48249997909556</v>
      </c>
      <c r="U158" s="105">
        <f t="shared" si="184"/>
        <v>394.98511497863569</v>
      </c>
      <c r="V158" s="106">
        <f t="shared" si="185"/>
        <v>395</v>
      </c>
    </row>
    <row r="159" spans="1:23" x14ac:dyDescent="0.2">
      <c r="A159" s="26" t="s">
        <v>77</v>
      </c>
      <c r="B159" s="237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  <c r="Q159" s="81"/>
      <c r="R159" s="121"/>
      <c r="S159" s="123"/>
      <c r="T159" s="123"/>
      <c r="U159" s="123"/>
      <c r="V159" s="124"/>
    </row>
    <row r="160" spans="1:23" x14ac:dyDescent="0.2">
      <c r="A160" s="24" t="s">
        <v>78</v>
      </c>
      <c r="B160" s="36">
        <f>C160/$C$5*1</f>
        <v>344.72119265834812</v>
      </c>
      <c r="C160" s="36">
        <f>D160/$C$4*1</f>
        <v>349.75412207116</v>
      </c>
      <c r="D160" s="36">
        <v>362.73</v>
      </c>
      <c r="E160" s="31">
        <f t="shared" ref="E160:L163" si="186">E$5*D160</f>
        <v>356.41849800000006</v>
      </c>
      <c r="F160" s="31">
        <f t="shared" si="186"/>
        <v>365.75666264760008</v>
      </c>
      <c r="G160" s="31">
        <f t="shared" si="186"/>
        <v>373.51070389572925</v>
      </c>
      <c r="H160" s="31">
        <f t="shared" si="186"/>
        <v>385.83655712428828</v>
      </c>
      <c r="I160" s="31">
        <f t="shared" si="186"/>
        <v>387.57282163134755</v>
      </c>
      <c r="J160" s="31">
        <f t="shared" si="186"/>
        <v>388.19293814595773</v>
      </c>
      <c r="K160" s="31">
        <f t="shared" si="186"/>
        <v>390.79383083153562</v>
      </c>
      <c r="L160" s="31">
        <f t="shared" si="186"/>
        <v>389.46513180670843</v>
      </c>
      <c r="M160" s="31">
        <f t="shared" ref="M160:P163" si="187">ROUND(M$5*L160,2)</f>
        <v>397.02</v>
      </c>
      <c r="N160" s="21">
        <f t="shared" si="187"/>
        <v>397.02</v>
      </c>
      <c r="O160" s="7">
        <f t="shared" si="187"/>
        <v>406.27</v>
      </c>
      <c r="P160" s="62">
        <f t="shared" si="187"/>
        <v>416.47</v>
      </c>
      <c r="Q160" s="118" t="s">
        <v>200</v>
      </c>
      <c r="R160" s="112">
        <f t="shared" ref="R160:R163" si="188">P160*R$5</f>
        <v>423.00857900000005</v>
      </c>
      <c r="S160" s="100">
        <f t="shared" ref="S160:U161" si="189">R160*S$5</f>
        <v>430.70733513780004</v>
      </c>
      <c r="T160" s="100">
        <f t="shared" si="189"/>
        <v>493.67674753494646</v>
      </c>
      <c r="U160" s="105">
        <f t="shared" si="189"/>
        <v>504.53763598071527</v>
      </c>
      <c r="V160" s="106">
        <f>ROUND(U160,0)</f>
        <v>505</v>
      </c>
    </row>
    <row r="161" spans="1:31" x14ac:dyDescent="0.2">
      <c r="A161" s="24" t="s">
        <v>79</v>
      </c>
      <c r="B161" s="25">
        <f>C161/$C$5*1</f>
        <v>667.56528153428189</v>
      </c>
      <c r="C161" s="25">
        <f>D161/$C$4*1</f>
        <v>677.31173464468236</v>
      </c>
      <c r="D161" s="25">
        <v>702.44</v>
      </c>
      <c r="E161" s="21">
        <f t="shared" si="186"/>
        <v>690.21754400000009</v>
      </c>
      <c r="F161" s="31">
        <f t="shared" si="186"/>
        <v>708.30124365280005</v>
      </c>
      <c r="G161" s="31">
        <f t="shared" si="186"/>
        <v>723.31723001823946</v>
      </c>
      <c r="H161" s="31">
        <f t="shared" si="186"/>
        <v>747.18669860884131</v>
      </c>
      <c r="I161" s="31">
        <f t="shared" si="186"/>
        <v>750.54903875258105</v>
      </c>
      <c r="J161" s="31">
        <f t="shared" si="186"/>
        <v>751.74991721458525</v>
      </c>
      <c r="K161" s="31">
        <f t="shared" si="186"/>
        <v>756.78664165992291</v>
      </c>
      <c r="L161" s="31">
        <f t="shared" si="186"/>
        <v>754.2135670782792</v>
      </c>
      <c r="M161" s="31">
        <f t="shared" si="187"/>
        <v>768.85</v>
      </c>
      <c r="N161" s="21">
        <f t="shared" si="187"/>
        <v>768.85</v>
      </c>
      <c r="O161" s="7">
        <f t="shared" si="187"/>
        <v>786.76</v>
      </c>
      <c r="P161" s="62">
        <f t="shared" si="187"/>
        <v>806.51</v>
      </c>
      <c r="Q161" s="118" t="s">
        <v>201</v>
      </c>
      <c r="R161" s="112">
        <f t="shared" si="188"/>
        <v>819.17220700000007</v>
      </c>
      <c r="S161" s="100">
        <f t="shared" si="189"/>
        <v>834.08114116740012</v>
      </c>
      <c r="T161" s="100">
        <f t="shared" si="189"/>
        <v>956.0238040060741</v>
      </c>
      <c r="U161" s="105">
        <f t="shared" si="189"/>
        <v>977.05632769420777</v>
      </c>
      <c r="V161" s="106">
        <f>ROUND(U161,0)</f>
        <v>977</v>
      </c>
    </row>
    <row r="162" spans="1:31" ht="13.5" x14ac:dyDescent="0.25">
      <c r="A162" s="24" t="s">
        <v>80</v>
      </c>
      <c r="B162" s="25">
        <f>C162/$C$5*1</f>
        <v>1276.2847652315916</v>
      </c>
      <c r="C162" s="25">
        <f>D162/$C$4*1</f>
        <v>1294.9185228039728</v>
      </c>
      <c r="D162" s="25">
        <v>1342.96</v>
      </c>
      <c r="E162" s="21">
        <f t="shared" si="186"/>
        <v>1319.592496</v>
      </c>
      <c r="F162" s="31">
        <f t="shared" si="186"/>
        <v>1354.1658193952001</v>
      </c>
      <c r="G162" s="31">
        <f t="shared" si="186"/>
        <v>1382.8741347663783</v>
      </c>
      <c r="H162" s="31">
        <f t="shared" si="186"/>
        <v>1428.5089812136687</v>
      </c>
      <c r="I162" s="31">
        <f t="shared" si="186"/>
        <v>1434.93727162913</v>
      </c>
      <c r="J162" s="31">
        <f t="shared" si="186"/>
        <v>1437.2331712637367</v>
      </c>
      <c r="K162" s="31">
        <f t="shared" si="186"/>
        <v>1446.8626335112037</v>
      </c>
      <c r="L162" s="31">
        <f t="shared" si="186"/>
        <v>1441.9433005572657</v>
      </c>
      <c r="M162" s="31">
        <f t="shared" si="187"/>
        <v>1469.92</v>
      </c>
      <c r="N162" s="21">
        <f t="shared" si="187"/>
        <v>1469.92</v>
      </c>
      <c r="O162" s="7">
        <f t="shared" si="187"/>
        <v>1504.17</v>
      </c>
      <c r="P162" s="62">
        <f t="shared" si="187"/>
        <v>1541.92</v>
      </c>
      <c r="Q162" s="119" t="s">
        <v>202</v>
      </c>
      <c r="R162" s="122">
        <f t="shared" si="188"/>
        <v>1566.1281440000002</v>
      </c>
      <c r="S162" s="125"/>
      <c r="T162" s="161"/>
      <c r="U162" s="161"/>
      <c r="V162" s="126"/>
    </row>
    <row r="163" spans="1:31" ht="13.5" x14ac:dyDescent="0.25">
      <c r="A163" s="24" t="s">
        <v>81</v>
      </c>
      <c r="B163" s="25">
        <f>C163/$C$5*1</f>
        <v>0</v>
      </c>
      <c r="C163" s="25">
        <f>D163/$C$4*1</f>
        <v>0</v>
      </c>
      <c r="D163" s="25">
        <v>0</v>
      </c>
      <c r="E163" s="21">
        <f t="shared" si="186"/>
        <v>0</v>
      </c>
      <c r="F163" s="31">
        <f t="shared" si="186"/>
        <v>0</v>
      </c>
      <c r="G163" s="31">
        <f t="shared" si="186"/>
        <v>0</v>
      </c>
      <c r="H163" s="31">
        <f t="shared" si="186"/>
        <v>0</v>
      </c>
      <c r="I163" s="31">
        <f t="shared" si="186"/>
        <v>0</v>
      </c>
      <c r="J163" s="31">
        <f t="shared" si="186"/>
        <v>0</v>
      </c>
      <c r="K163" s="31">
        <f t="shared" si="186"/>
        <v>0</v>
      </c>
      <c r="L163" s="31">
        <f t="shared" si="186"/>
        <v>0</v>
      </c>
      <c r="M163" s="31">
        <f t="shared" si="187"/>
        <v>0</v>
      </c>
      <c r="N163" s="21">
        <f t="shared" si="187"/>
        <v>0</v>
      </c>
      <c r="O163" s="7">
        <f t="shared" si="187"/>
        <v>0</v>
      </c>
      <c r="P163" s="62">
        <f t="shared" si="187"/>
        <v>0</v>
      </c>
      <c r="Q163" s="120" t="s">
        <v>207</v>
      </c>
      <c r="R163" s="122">
        <f t="shared" si="188"/>
        <v>0</v>
      </c>
      <c r="S163" s="127"/>
      <c r="T163" s="162"/>
      <c r="U163" s="162"/>
      <c r="V163" s="128"/>
    </row>
    <row r="164" spans="1:31" x14ac:dyDescent="0.2">
      <c r="A164" s="260" t="s">
        <v>138</v>
      </c>
      <c r="B164" s="261"/>
      <c r="C164" s="261"/>
      <c r="D164" s="261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</row>
    <row r="165" spans="1:31" s="9" customFormat="1" x14ac:dyDescent="0.2">
      <c r="A165" s="227" t="s">
        <v>144</v>
      </c>
      <c r="B165" s="225"/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X165"/>
      <c r="Y165"/>
      <c r="Z165"/>
      <c r="AA165"/>
      <c r="AB165"/>
      <c r="AC165"/>
      <c r="AD165"/>
      <c r="AE165"/>
    </row>
    <row r="166" spans="1:31" x14ac:dyDescent="0.2">
      <c r="A166" s="34" t="s">
        <v>23</v>
      </c>
      <c r="B166" s="31">
        <v>746345.83</v>
      </c>
      <c r="C166" s="31">
        <f t="shared" ref="C166:L166" si="190">C$4*B166</f>
        <v>774035.26029299991</v>
      </c>
      <c r="D166" s="31">
        <f t="shared" si="190"/>
        <v>827134.07914909965</v>
      </c>
      <c r="E166" s="31">
        <f t="shared" si="190"/>
        <v>830111.76183403644</v>
      </c>
      <c r="F166" s="31">
        <f t="shared" si="190"/>
        <v>775656.43025772367</v>
      </c>
      <c r="G166" s="31">
        <f t="shared" si="190"/>
        <v>758126.59493389912</v>
      </c>
      <c r="H166" s="31">
        <f t="shared" si="190"/>
        <v>750545.3289845601</v>
      </c>
      <c r="I166" s="31">
        <f t="shared" si="190"/>
        <v>700859.22820578224</v>
      </c>
      <c r="J166" s="31">
        <f t="shared" si="190"/>
        <v>678992.42028576182</v>
      </c>
      <c r="K166" s="31">
        <f t="shared" si="190"/>
        <v>693590.75732190569</v>
      </c>
      <c r="L166" s="31">
        <f t="shared" si="190"/>
        <v>668898.92636124592</v>
      </c>
      <c r="M166" s="31">
        <f>ROUND(M$4*L166,2)</f>
        <v>726156.67</v>
      </c>
      <c r="N166" s="21">
        <f>ROUND(N$4*M166,2)</f>
        <v>1016619.34</v>
      </c>
      <c r="O166" s="7">
        <f>ROUND(O$4*N166,2)</f>
        <v>1084021.2</v>
      </c>
      <c r="P166" s="7">
        <f>ROUND(P$4*O166,2)</f>
        <v>1149929.69</v>
      </c>
      <c r="Q166" s="100">
        <f t="shared" ref="Q166:U181" si="191">P166*Q$4</f>
        <v>1260322.9402400001</v>
      </c>
      <c r="R166" s="100">
        <f t="shared" si="191"/>
        <v>1340731.5438273123</v>
      </c>
      <c r="S166" s="100">
        <f t="shared" si="191"/>
        <v>1406695.5357836159</v>
      </c>
      <c r="T166" s="100">
        <f t="shared" si="191"/>
        <v>1483923.1206981363</v>
      </c>
      <c r="U166" s="101">
        <f t="shared" si="191"/>
        <v>1672678.1416509391</v>
      </c>
      <c r="V166" s="102">
        <f>ROUND(U166,0)</f>
        <v>1672678</v>
      </c>
    </row>
    <row r="167" spans="1:31" x14ac:dyDescent="0.2">
      <c r="A167" s="34" t="s">
        <v>139</v>
      </c>
      <c r="B167" s="31">
        <v>761441.11</v>
      </c>
      <c r="C167" s="31">
        <f t="shared" ref="C167:L167" si="192">C$4*B167</f>
        <v>789690.57518099993</v>
      </c>
      <c r="D167" s="31">
        <f t="shared" si="192"/>
        <v>843863.3486384165</v>
      </c>
      <c r="E167" s="31">
        <f t="shared" si="192"/>
        <v>846901.25669351488</v>
      </c>
      <c r="F167" s="31">
        <f t="shared" si="192"/>
        <v>791344.53425442032</v>
      </c>
      <c r="G167" s="31">
        <f t="shared" si="192"/>
        <v>773460.14778027043</v>
      </c>
      <c r="H167" s="31">
        <f t="shared" si="192"/>
        <v>765725.5463024677</v>
      </c>
      <c r="I167" s="31">
        <f t="shared" si="192"/>
        <v>715034.51513724437</v>
      </c>
      <c r="J167" s="31">
        <f t="shared" si="192"/>
        <v>692725.43826496229</v>
      </c>
      <c r="K167" s="31">
        <f t="shared" si="192"/>
        <v>707619.03518765897</v>
      </c>
      <c r="L167" s="31">
        <f t="shared" si="192"/>
        <v>682427.79753497837</v>
      </c>
      <c r="M167" s="31">
        <f t="shared" ref="M167:P168" si="193">ROUND(M$4*L167,2)</f>
        <v>740843.62</v>
      </c>
      <c r="N167" s="21">
        <f t="shared" si="193"/>
        <v>1037181.07</v>
      </c>
      <c r="O167" s="7">
        <f t="shared" si="193"/>
        <v>1105946.17</v>
      </c>
      <c r="P167" s="7">
        <f t="shared" si="193"/>
        <v>1173187.7</v>
      </c>
      <c r="Q167" s="100">
        <f t="shared" ref="Q167:R167" si="194">P167*Q$4</f>
        <v>1285813.7191999999</v>
      </c>
      <c r="R167" s="100">
        <f t="shared" si="194"/>
        <v>1367848.63448496</v>
      </c>
      <c r="S167" s="100">
        <f t="shared" si="191"/>
        <v>1435146.78730162</v>
      </c>
      <c r="T167" s="100">
        <f t="shared" si="191"/>
        <v>1513936.345924479</v>
      </c>
      <c r="U167" s="101">
        <f t="shared" si="191"/>
        <v>1706509.0491260726</v>
      </c>
      <c r="V167" s="102">
        <f t="shared" ref="V167:V168" si="195">ROUND(U167,0)</f>
        <v>1706509</v>
      </c>
    </row>
    <row r="168" spans="1:31" x14ac:dyDescent="0.2">
      <c r="A168" s="32" t="s">
        <v>24</v>
      </c>
      <c r="B168" s="33">
        <v>74869.279999999999</v>
      </c>
      <c r="C168" s="38">
        <f t="shared" ref="C168:L168" si="196">C$4*B168</f>
        <v>77646.930287999989</v>
      </c>
      <c r="D168" s="38">
        <f t="shared" si="196"/>
        <v>82973.509705756791</v>
      </c>
      <c r="E168" s="38">
        <f t="shared" si="196"/>
        <v>83272.214340697523</v>
      </c>
      <c r="F168" s="38">
        <f t="shared" si="196"/>
        <v>77809.557079947772</v>
      </c>
      <c r="G168" s="38">
        <f t="shared" si="196"/>
        <v>76051.061089940951</v>
      </c>
      <c r="H168" s="38">
        <f t="shared" si="196"/>
        <v>75290.550479041543</v>
      </c>
      <c r="I168" s="38">
        <f t="shared" si="196"/>
        <v>70306.316037328987</v>
      </c>
      <c r="J168" s="38">
        <f t="shared" si="196"/>
        <v>68112.758976964324</v>
      </c>
      <c r="K168" s="38">
        <f t="shared" si="196"/>
        <v>69577.183294969058</v>
      </c>
      <c r="L168" s="38">
        <f t="shared" si="196"/>
        <v>67100.235569668162</v>
      </c>
      <c r="M168" s="38">
        <f t="shared" si="193"/>
        <v>72844.02</v>
      </c>
      <c r="N168" s="33">
        <f t="shared" si="193"/>
        <v>101981.63</v>
      </c>
      <c r="O168" s="133">
        <f t="shared" si="193"/>
        <v>108743.01</v>
      </c>
      <c r="P168" s="133">
        <f t="shared" si="193"/>
        <v>115354.59</v>
      </c>
      <c r="Q168" s="134">
        <f t="shared" ref="Q168:R168" si="197">P168*Q$4</f>
        <v>126428.63064</v>
      </c>
      <c r="R168" s="134">
        <f t="shared" si="197"/>
        <v>134494.77727483201</v>
      </c>
      <c r="S168" s="100">
        <f t="shared" si="191"/>
        <v>141111.92031675373</v>
      </c>
      <c r="T168" s="100">
        <f t="shared" si="191"/>
        <v>148858.96474214349</v>
      </c>
      <c r="U168" s="101">
        <f t="shared" si="191"/>
        <v>167793.82505734413</v>
      </c>
      <c r="V168" s="102">
        <f t="shared" si="195"/>
        <v>167794</v>
      </c>
    </row>
    <row r="169" spans="1:31" x14ac:dyDescent="0.2">
      <c r="A169" s="209" t="s">
        <v>140</v>
      </c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21"/>
      <c r="T169" s="221"/>
      <c r="U169" s="221"/>
      <c r="V169" s="222"/>
    </row>
    <row r="170" spans="1:31" x14ac:dyDescent="0.2">
      <c r="A170" s="34" t="s">
        <v>141</v>
      </c>
      <c r="B170" s="31">
        <v>15011.92</v>
      </c>
      <c r="C170" s="31">
        <f t="shared" ref="C170:L170" si="198">C$4*B170</f>
        <v>15568.862231999999</v>
      </c>
      <c r="D170" s="31">
        <f t="shared" si="198"/>
        <v>16636.886181115198</v>
      </c>
      <c r="E170" s="31">
        <f t="shared" si="198"/>
        <v>16696.778971367214</v>
      </c>
      <c r="F170" s="31">
        <f t="shared" si="198"/>
        <v>15601.470270845524</v>
      </c>
      <c r="G170" s="31">
        <f t="shared" si="198"/>
        <v>15248.877042724416</v>
      </c>
      <c r="H170" s="31">
        <f t="shared" si="198"/>
        <v>15096.388272297172</v>
      </c>
      <c r="I170" s="31">
        <f t="shared" si="198"/>
        <v>14097.007368671098</v>
      </c>
      <c r="J170" s="31">
        <f t="shared" si="198"/>
        <v>13657.18073876856</v>
      </c>
      <c r="K170" s="31">
        <f t="shared" si="198"/>
        <v>13950.810124652086</v>
      </c>
      <c r="L170" s="31">
        <f t="shared" si="198"/>
        <v>13454.161284214471</v>
      </c>
      <c r="M170" s="31">
        <f t="shared" ref="M170:P172" si="199">ROUND(M$4*L170,2)</f>
        <v>14605.84</v>
      </c>
      <c r="N170" s="31">
        <f t="shared" si="199"/>
        <v>20448.18</v>
      </c>
      <c r="O170" s="6">
        <f t="shared" si="199"/>
        <v>21803.89</v>
      </c>
      <c r="P170" s="6">
        <f t="shared" si="199"/>
        <v>23129.57</v>
      </c>
      <c r="Q170" s="135">
        <f t="shared" ref="Q170:R170" si="200">P170*Q$4</f>
        <v>25350.008720000002</v>
      </c>
      <c r="R170" s="135">
        <f t="shared" si="200"/>
        <v>26967.339276336003</v>
      </c>
      <c r="S170" s="100">
        <f t="shared" si="191"/>
        <v>28294.132368731731</v>
      </c>
      <c r="T170" s="100">
        <f t="shared" si="191"/>
        <v>29847.480235775103</v>
      </c>
      <c r="U170" s="101">
        <f t="shared" si="191"/>
        <v>33644.079721765695</v>
      </c>
      <c r="V170" s="102">
        <f t="shared" ref="V170:V172" si="201">ROUND(U170,0)</f>
        <v>33644</v>
      </c>
    </row>
    <row r="171" spans="1:31" x14ac:dyDescent="0.2">
      <c r="A171" s="20" t="s">
        <v>142</v>
      </c>
      <c r="B171" s="21">
        <v>20694.71</v>
      </c>
      <c r="C171" s="31">
        <f t="shared" ref="C171:L171" si="202">C$4*B171</f>
        <v>21462.483740999996</v>
      </c>
      <c r="D171" s="31">
        <f t="shared" si="202"/>
        <v>22934.810125632597</v>
      </c>
      <c r="E171" s="31">
        <f t="shared" si="202"/>
        <v>23017.375442084875</v>
      </c>
      <c r="F171" s="31">
        <f t="shared" si="202"/>
        <v>21507.435613084108</v>
      </c>
      <c r="G171" s="31">
        <f t="shared" si="202"/>
        <v>21021.367568228408</v>
      </c>
      <c r="H171" s="31">
        <f t="shared" si="202"/>
        <v>20811.153892546125</v>
      </c>
      <c r="I171" s="31">
        <f t="shared" si="202"/>
        <v>19433.455504859572</v>
      </c>
      <c r="J171" s="31">
        <f t="shared" si="202"/>
        <v>18827.131693107953</v>
      </c>
      <c r="K171" s="31">
        <f t="shared" si="202"/>
        <v>19231.915024509774</v>
      </c>
      <c r="L171" s="31">
        <f t="shared" si="202"/>
        <v>18547.258849637226</v>
      </c>
      <c r="M171" s="31">
        <f t="shared" si="199"/>
        <v>20134.900000000001</v>
      </c>
      <c r="N171" s="21">
        <f t="shared" si="199"/>
        <v>28188.86</v>
      </c>
      <c r="O171" s="7">
        <f t="shared" si="199"/>
        <v>30057.78</v>
      </c>
      <c r="P171" s="7">
        <f t="shared" si="199"/>
        <v>31885.29</v>
      </c>
      <c r="Q171" s="100">
        <f t="shared" ref="Q171:R171" si="203">P171*Q$4</f>
        <v>34946.277840000002</v>
      </c>
      <c r="R171" s="100">
        <f t="shared" si="203"/>
        <v>37175.850366192004</v>
      </c>
      <c r="S171" s="100">
        <f t="shared" si="191"/>
        <v>39004.902204208651</v>
      </c>
      <c r="T171" s="100">
        <f t="shared" si="191"/>
        <v>41146.271335219702</v>
      </c>
      <c r="U171" s="101">
        <f t="shared" si="191"/>
        <v>46380.077049059648</v>
      </c>
      <c r="V171" s="102">
        <f t="shared" si="201"/>
        <v>46380</v>
      </c>
    </row>
    <row r="172" spans="1:31" x14ac:dyDescent="0.2">
      <c r="A172" s="32" t="s">
        <v>143</v>
      </c>
      <c r="B172" s="33">
        <v>29064.82</v>
      </c>
      <c r="C172" s="38">
        <f t="shared" ref="C172:L172" si="204">C$4*B172</f>
        <v>30143.124821999998</v>
      </c>
      <c r="D172" s="38">
        <f t="shared" si="204"/>
        <v>32210.943184789197</v>
      </c>
      <c r="E172" s="38">
        <f t="shared" si="204"/>
        <v>32326.902580254438</v>
      </c>
      <c r="F172" s="38">
        <f t="shared" si="204"/>
        <v>30206.257770989749</v>
      </c>
      <c r="G172" s="38">
        <f t="shared" si="204"/>
        <v>29523.596345365382</v>
      </c>
      <c r="H172" s="38">
        <f t="shared" si="204"/>
        <v>29228.360381911727</v>
      </c>
      <c r="I172" s="38">
        <f t="shared" si="204"/>
        <v>27293.442924629169</v>
      </c>
      <c r="J172" s="38">
        <f t="shared" si="204"/>
        <v>26441.887505380739</v>
      </c>
      <c r="K172" s="38">
        <f t="shared" si="204"/>
        <v>27010.388086746425</v>
      </c>
      <c r="L172" s="38">
        <f t="shared" si="204"/>
        <v>26048.818270858254</v>
      </c>
      <c r="M172" s="38">
        <f t="shared" si="199"/>
        <v>28278.6</v>
      </c>
      <c r="N172" s="33">
        <f t="shared" si="199"/>
        <v>39590.04</v>
      </c>
      <c r="O172" s="133">
        <f t="shared" si="199"/>
        <v>42214.86</v>
      </c>
      <c r="P172" s="133">
        <f t="shared" si="199"/>
        <v>44781.52</v>
      </c>
      <c r="Q172" s="134">
        <f t="shared" ref="Q172:R172" si="205">P172*Q$4</f>
        <v>49080.545919999997</v>
      </c>
      <c r="R172" s="134">
        <f t="shared" si="205"/>
        <v>52211.884749696001</v>
      </c>
      <c r="S172" s="100">
        <f t="shared" si="191"/>
        <v>54780.709479381039</v>
      </c>
      <c r="T172" s="100">
        <f t="shared" si="191"/>
        <v>57788.170429799058</v>
      </c>
      <c r="U172" s="101">
        <f t="shared" si="191"/>
        <v>65138.8257084695</v>
      </c>
      <c r="V172" s="102">
        <f t="shared" si="201"/>
        <v>65139</v>
      </c>
    </row>
    <row r="173" spans="1:31" x14ac:dyDescent="0.2">
      <c r="A173" s="209" t="s">
        <v>156</v>
      </c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21"/>
      <c r="T173" s="221"/>
      <c r="U173" s="221"/>
      <c r="V173" s="222"/>
    </row>
    <row r="174" spans="1:31" x14ac:dyDescent="0.2">
      <c r="A174" s="34" t="s">
        <v>141</v>
      </c>
      <c r="B174" s="229"/>
      <c r="C174" s="230"/>
      <c r="D174" s="230"/>
      <c r="E174" s="230"/>
      <c r="F174" s="230"/>
      <c r="G174" s="230"/>
      <c r="H174" s="31">
        <v>19034.39</v>
      </c>
      <c r="I174" s="31">
        <f t="shared" ref="I174:L176" si="206">I$4*H174</f>
        <v>17774.313382</v>
      </c>
      <c r="J174" s="31">
        <f t="shared" si="206"/>
        <v>17219.754804481599</v>
      </c>
      <c r="K174" s="31">
        <f t="shared" si="206"/>
        <v>17589.979532777954</v>
      </c>
      <c r="L174" s="31">
        <f t="shared" si="206"/>
        <v>16963.776261411058</v>
      </c>
      <c r="M174" s="31">
        <f t="shared" ref="M174:P176" si="207">ROUND(M$4*L174,2)</f>
        <v>18415.88</v>
      </c>
      <c r="N174" s="31">
        <f t="shared" si="207"/>
        <v>25782.23</v>
      </c>
      <c r="O174" s="6">
        <f t="shared" si="207"/>
        <v>27491.59</v>
      </c>
      <c r="P174" s="6">
        <f t="shared" si="207"/>
        <v>29163.08</v>
      </c>
      <c r="Q174" s="135">
        <f t="shared" ref="Q174:R176" si="208">P174*Q$4</f>
        <v>31962.735680000005</v>
      </c>
      <c r="R174" s="135">
        <f t="shared" si="208"/>
        <v>34001.95821638401</v>
      </c>
      <c r="S174" s="100">
        <f t="shared" si="191"/>
        <v>35674.854560630098</v>
      </c>
      <c r="T174" s="100">
        <f t="shared" si="191"/>
        <v>37633.404076008686</v>
      </c>
      <c r="U174" s="101">
        <f t="shared" si="191"/>
        <v>42420.373074476993</v>
      </c>
      <c r="V174" s="102">
        <f t="shared" ref="V174:V176" si="209">ROUND(U174,0)</f>
        <v>42420</v>
      </c>
    </row>
    <row r="175" spans="1:31" x14ac:dyDescent="0.2">
      <c r="A175" s="20" t="s">
        <v>142</v>
      </c>
      <c r="B175" s="231"/>
      <c r="C175" s="231"/>
      <c r="D175" s="231"/>
      <c r="E175" s="231"/>
      <c r="F175" s="231"/>
      <c r="G175" s="231"/>
      <c r="H175" s="31">
        <v>26361.15</v>
      </c>
      <c r="I175" s="31">
        <f t="shared" si="206"/>
        <v>24616.041870000001</v>
      </c>
      <c r="J175" s="31">
        <f t="shared" si="206"/>
        <v>23848.021363656</v>
      </c>
      <c r="K175" s="31">
        <f t="shared" si="206"/>
        <v>24360.753822974606</v>
      </c>
      <c r="L175" s="31">
        <f t="shared" si="206"/>
        <v>23493.51098687671</v>
      </c>
      <c r="M175" s="31">
        <f t="shared" si="207"/>
        <v>25504.560000000001</v>
      </c>
      <c r="N175" s="21">
        <f t="shared" si="207"/>
        <v>35706.379999999997</v>
      </c>
      <c r="O175" s="7">
        <f t="shared" si="207"/>
        <v>38073.71</v>
      </c>
      <c r="P175" s="7">
        <f t="shared" si="207"/>
        <v>40388.589999999997</v>
      </c>
      <c r="Q175" s="100">
        <f t="shared" si="208"/>
        <v>44265.894639999999</v>
      </c>
      <c r="R175" s="100">
        <f t="shared" si="208"/>
        <v>47090.058718032</v>
      </c>
      <c r="S175" s="100">
        <f t="shared" si="191"/>
        <v>49406.889606959172</v>
      </c>
      <c r="T175" s="100">
        <f t="shared" si="191"/>
        <v>52119.327846381231</v>
      </c>
      <c r="U175" s="101">
        <f t="shared" si="191"/>
        <v>58748.90634844092</v>
      </c>
      <c r="V175" s="102">
        <f t="shared" si="209"/>
        <v>58749</v>
      </c>
    </row>
    <row r="176" spans="1:31" x14ac:dyDescent="0.2">
      <c r="A176" s="32" t="s">
        <v>143</v>
      </c>
      <c r="B176" s="232"/>
      <c r="C176" s="232"/>
      <c r="D176" s="232"/>
      <c r="E176" s="232"/>
      <c r="F176" s="232"/>
      <c r="G176" s="232"/>
      <c r="H176" s="38">
        <v>37938.120000000003</v>
      </c>
      <c r="I176" s="38">
        <f t="shared" si="206"/>
        <v>35426.616456000003</v>
      </c>
      <c r="J176" s="38">
        <f t="shared" si="206"/>
        <v>34321.306022572804</v>
      </c>
      <c r="K176" s="38">
        <f t="shared" si="206"/>
        <v>35059.214102058118</v>
      </c>
      <c r="L176" s="38">
        <f t="shared" si="206"/>
        <v>33811.106080024852</v>
      </c>
      <c r="M176" s="38">
        <f t="shared" si="207"/>
        <v>36705.339999999997</v>
      </c>
      <c r="N176" s="33">
        <f t="shared" si="207"/>
        <v>51387.48</v>
      </c>
      <c r="O176" s="133">
        <f t="shared" si="207"/>
        <v>54794.47</v>
      </c>
      <c r="P176" s="133">
        <f t="shared" si="207"/>
        <v>58125.97</v>
      </c>
      <c r="Q176" s="134">
        <f t="shared" si="208"/>
        <v>63706.063120000006</v>
      </c>
      <c r="R176" s="134">
        <f t="shared" si="208"/>
        <v>67770.509947056009</v>
      </c>
      <c r="S176" s="100">
        <f t="shared" si="191"/>
        <v>71104.819036451154</v>
      </c>
      <c r="T176" s="100">
        <f t="shared" si="191"/>
        <v>75008.473601552323</v>
      </c>
      <c r="U176" s="101">
        <f t="shared" si="191"/>
        <v>84549.55144366977</v>
      </c>
      <c r="V176" s="102">
        <f t="shared" si="209"/>
        <v>84550</v>
      </c>
    </row>
    <row r="177" spans="1:22" s="9" customFormat="1" x14ac:dyDescent="0.2">
      <c r="A177" s="223" t="s">
        <v>145</v>
      </c>
      <c r="B177" s="224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S177" s="225"/>
      <c r="T177" s="225"/>
      <c r="U177" s="225"/>
      <c r="V177" s="226"/>
    </row>
    <row r="178" spans="1:22" x14ac:dyDescent="0.2">
      <c r="A178" s="34" t="s">
        <v>17</v>
      </c>
      <c r="B178" s="31">
        <v>173404.03</v>
      </c>
      <c r="C178" s="31">
        <f t="shared" ref="C178:L178" si="210">C$4*B178</f>
        <v>179837.31951299999</v>
      </c>
      <c r="D178" s="31">
        <f t="shared" si="210"/>
        <v>192174.15963159179</v>
      </c>
      <c r="E178" s="31">
        <f t="shared" si="210"/>
        <v>192865.98660626553</v>
      </c>
      <c r="F178" s="31">
        <f t="shared" si="210"/>
        <v>180213.97788489453</v>
      </c>
      <c r="G178" s="31">
        <f t="shared" si="210"/>
        <v>176141.14198469592</v>
      </c>
      <c r="H178" s="31">
        <f t="shared" si="210"/>
        <v>174379.73056484896</v>
      </c>
      <c r="I178" s="31">
        <f t="shared" si="210"/>
        <v>162835.79240145595</v>
      </c>
      <c r="J178" s="31">
        <f t="shared" si="210"/>
        <v>157755.31567853052</v>
      </c>
      <c r="K178" s="31">
        <f t="shared" si="210"/>
        <v>161147.05496561894</v>
      </c>
      <c r="L178" s="31">
        <f t="shared" si="210"/>
        <v>155410.2198088429</v>
      </c>
      <c r="M178" s="31">
        <f t="shared" ref="M178:P179" si="211">ROUND(M$4*L178,2)</f>
        <v>168713.33</v>
      </c>
      <c r="N178" s="31">
        <f t="shared" si="211"/>
        <v>236198.66</v>
      </c>
      <c r="O178" s="6">
        <f t="shared" si="211"/>
        <v>251858.63</v>
      </c>
      <c r="P178" s="6">
        <f t="shared" si="211"/>
        <v>267171.63</v>
      </c>
      <c r="Q178" s="135">
        <f t="shared" ref="Q178:R179" si="212">P178*Q$4</f>
        <v>292820.10648000002</v>
      </c>
      <c r="R178" s="135">
        <f t="shared" si="212"/>
        <v>311502.02927342406</v>
      </c>
      <c r="S178" s="100">
        <f t="shared" si="191"/>
        <v>326827.92911367648</v>
      </c>
      <c r="T178" s="100">
        <f t="shared" si="191"/>
        <v>344770.78242201731</v>
      </c>
      <c r="U178" s="101">
        <f t="shared" si="191"/>
        <v>388625.62594609789</v>
      </c>
      <c r="V178" s="102">
        <f t="shared" ref="V178:V179" si="213">ROUND(U178,0)</f>
        <v>388626</v>
      </c>
    </row>
    <row r="179" spans="1:22" x14ac:dyDescent="0.2">
      <c r="A179" s="32" t="s">
        <v>18</v>
      </c>
      <c r="B179" s="33">
        <v>210796.41</v>
      </c>
      <c r="C179" s="38">
        <f t="shared" ref="C179:L179" si="214">C$4*B179</f>
        <v>218616.95681099998</v>
      </c>
      <c r="D179" s="38">
        <f t="shared" si="214"/>
        <v>233614.08004823458</v>
      </c>
      <c r="E179" s="38">
        <f t="shared" si="214"/>
        <v>234455.09073640822</v>
      </c>
      <c r="F179" s="38">
        <f t="shared" si="214"/>
        <v>219074.83678409984</v>
      </c>
      <c r="G179" s="38">
        <f t="shared" si="214"/>
        <v>214123.74547277921</v>
      </c>
      <c r="H179" s="38">
        <f t="shared" si="214"/>
        <v>211982.50801805142</v>
      </c>
      <c r="I179" s="38">
        <f t="shared" si="214"/>
        <v>197949.2659872564</v>
      </c>
      <c r="J179" s="38">
        <f t="shared" si="214"/>
        <v>191773.24888845399</v>
      </c>
      <c r="K179" s="38">
        <f t="shared" si="214"/>
        <v>195896.37373955577</v>
      </c>
      <c r="L179" s="38">
        <f t="shared" si="214"/>
        <v>188922.4628344276</v>
      </c>
      <c r="M179" s="38">
        <f t="shared" si="211"/>
        <v>205094.23</v>
      </c>
      <c r="N179" s="33">
        <f t="shared" si="211"/>
        <v>287131.92</v>
      </c>
      <c r="O179" s="133">
        <f t="shared" si="211"/>
        <v>306168.77</v>
      </c>
      <c r="P179" s="133">
        <f t="shared" si="211"/>
        <v>324783.83</v>
      </c>
      <c r="Q179" s="134">
        <f t="shared" si="212"/>
        <v>355963.07768000005</v>
      </c>
      <c r="R179" s="134">
        <f t="shared" si="212"/>
        <v>378673.52203598409</v>
      </c>
      <c r="S179" s="100">
        <f t="shared" si="191"/>
        <v>397304.2593201545</v>
      </c>
      <c r="T179" s="100">
        <f t="shared" si="191"/>
        <v>419116.26315683097</v>
      </c>
      <c r="U179" s="101">
        <f t="shared" si="191"/>
        <v>472427.85183037986</v>
      </c>
      <c r="V179" s="102">
        <f t="shared" si="213"/>
        <v>472428</v>
      </c>
    </row>
    <row r="180" spans="1:22" x14ac:dyDescent="0.2">
      <c r="A180" s="209" t="s">
        <v>140</v>
      </c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21"/>
      <c r="T180" s="221"/>
      <c r="U180" s="221"/>
      <c r="V180" s="222"/>
    </row>
    <row r="181" spans="1:22" x14ac:dyDescent="0.2">
      <c r="A181" s="34" t="s">
        <v>146</v>
      </c>
      <c r="B181" s="31">
        <v>6720.58</v>
      </c>
      <c r="C181" s="31">
        <f t="shared" ref="C181:L181" si="215">C$4*B181</f>
        <v>6969.9135179999994</v>
      </c>
      <c r="D181" s="31">
        <f t="shared" si="215"/>
        <v>7448.0495853347993</v>
      </c>
      <c r="E181" s="31">
        <f t="shared" si="215"/>
        <v>7474.8625638420053</v>
      </c>
      <c r="F181" s="31">
        <f t="shared" si="215"/>
        <v>6984.5115796539694</v>
      </c>
      <c r="G181" s="31">
        <f t="shared" si="215"/>
        <v>6826.6616179537905</v>
      </c>
      <c r="H181" s="31">
        <f t="shared" si="215"/>
        <v>6758.3950017742527</v>
      </c>
      <c r="I181" s="31">
        <f t="shared" si="215"/>
        <v>6310.9892526567974</v>
      </c>
      <c r="J181" s="31">
        <f t="shared" si="215"/>
        <v>6114.0863879739054</v>
      </c>
      <c r="K181" s="31">
        <f t="shared" si="215"/>
        <v>6245.5392453153445</v>
      </c>
      <c r="L181" s="31">
        <f t="shared" si="215"/>
        <v>6023.1980481821183</v>
      </c>
      <c r="M181" s="31">
        <f t="shared" ref="M181:P186" si="216">ROUND(M$4*L181,2)</f>
        <v>6538.78</v>
      </c>
      <c r="N181" s="31">
        <f t="shared" si="216"/>
        <v>9154.2900000000009</v>
      </c>
      <c r="O181" s="6">
        <f t="shared" si="216"/>
        <v>9761.2199999999993</v>
      </c>
      <c r="P181" s="6">
        <f t="shared" si="216"/>
        <v>10354.700000000001</v>
      </c>
      <c r="Q181" s="135">
        <f t="shared" ref="Q181:U186" si="217">P181*Q$4</f>
        <v>11348.751200000002</v>
      </c>
      <c r="R181" s="135">
        <f t="shared" si="217"/>
        <v>12072.801526560004</v>
      </c>
      <c r="S181" s="100">
        <f t="shared" si="191"/>
        <v>12666.783361666756</v>
      </c>
      <c r="T181" s="100">
        <f t="shared" si="191"/>
        <v>13362.189768222261</v>
      </c>
      <c r="U181" s="101">
        <f t="shared" si="191"/>
        <v>15061.860306740133</v>
      </c>
      <c r="V181" s="102">
        <f t="shared" ref="V181:V186" si="218">ROUND(U181,0)</f>
        <v>15062</v>
      </c>
    </row>
    <row r="182" spans="1:22" x14ac:dyDescent="0.2">
      <c r="A182" s="20" t="s">
        <v>147</v>
      </c>
      <c r="B182" s="21">
        <v>11640.42</v>
      </c>
      <c r="C182" s="31">
        <f t="shared" ref="C182:L182" si="219">C$4*B182</f>
        <v>12072.279581999999</v>
      </c>
      <c r="D182" s="31">
        <f t="shared" si="219"/>
        <v>12900.437961325199</v>
      </c>
      <c r="E182" s="31">
        <f t="shared" si="219"/>
        <v>12946.879537985969</v>
      </c>
      <c r="F182" s="31">
        <f t="shared" si="219"/>
        <v>12097.56424029409</v>
      </c>
      <c r="G182" s="31">
        <f t="shared" si="219"/>
        <v>11824.159288463445</v>
      </c>
      <c r="H182" s="31">
        <f t="shared" si="219"/>
        <v>11705.91769557881</v>
      </c>
      <c r="I182" s="31">
        <f t="shared" si="219"/>
        <v>10930.985944131493</v>
      </c>
      <c r="J182" s="31">
        <f t="shared" si="219"/>
        <v>10589.93918267459</v>
      </c>
      <c r="K182" s="31">
        <f t="shared" si="219"/>
        <v>10817.622875102095</v>
      </c>
      <c r="L182" s="31">
        <f t="shared" si="219"/>
        <v>10432.515500748461</v>
      </c>
      <c r="M182" s="31">
        <f t="shared" si="216"/>
        <v>11325.54</v>
      </c>
      <c r="N182" s="31">
        <f t="shared" si="216"/>
        <v>15855.76</v>
      </c>
      <c r="O182" s="6">
        <f t="shared" si="216"/>
        <v>16907</v>
      </c>
      <c r="P182" s="6">
        <f t="shared" si="216"/>
        <v>17934.95</v>
      </c>
      <c r="Q182" s="100">
        <f t="shared" si="217"/>
        <v>19656.705200000004</v>
      </c>
      <c r="R182" s="100">
        <f t="shared" si="217"/>
        <v>20910.802991760007</v>
      </c>
      <c r="S182" s="100">
        <f t="shared" si="217"/>
        <v>21939.614498954597</v>
      </c>
      <c r="T182" s="100">
        <f t="shared" si="217"/>
        <v>23144.099334947205</v>
      </c>
      <c r="U182" s="101">
        <f t="shared" si="217"/>
        <v>26088.028770352488</v>
      </c>
      <c r="V182" s="102">
        <f t="shared" si="218"/>
        <v>26088</v>
      </c>
    </row>
    <row r="183" spans="1:22" x14ac:dyDescent="0.2">
      <c r="A183" s="20" t="s">
        <v>148</v>
      </c>
      <c r="B183" s="21">
        <v>19030.810000000001</v>
      </c>
      <c r="C183" s="31">
        <f t="shared" ref="C183:L183" si="220">C$4*B183</f>
        <v>19736.853050999998</v>
      </c>
      <c r="D183" s="31">
        <f t="shared" si="220"/>
        <v>21090.801170298597</v>
      </c>
      <c r="E183" s="31">
        <f t="shared" si="220"/>
        <v>21166.728054511674</v>
      </c>
      <c r="F183" s="31">
        <f t="shared" si="220"/>
        <v>19778.190694135708</v>
      </c>
      <c r="G183" s="31">
        <f t="shared" si="220"/>
        <v>19331.203584448242</v>
      </c>
      <c r="H183" s="31">
        <f t="shared" si="220"/>
        <v>19137.891548603759</v>
      </c>
      <c r="I183" s="31">
        <f t="shared" si="220"/>
        <v>17870.96312808619</v>
      </c>
      <c r="J183" s="31">
        <f t="shared" si="220"/>
        <v>17313.389078489901</v>
      </c>
      <c r="K183" s="31">
        <f t="shared" si="220"/>
        <v>17685.626943677435</v>
      </c>
      <c r="L183" s="31">
        <f t="shared" si="220"/>
        <v>17056.01862448252</v>
      </c>
      <c r="M183" s="31">
        <f t="shared" si="216"/>
        <v>18516.009999999998</v>
      </c>
      <c r="N183" s="31">
        <f t="shared" si="216"/>
        <v>25922.41</v>
      </c>
      <c r="O183" s="6">
        <f t="shared" si="216"/>
        <v>27641.07</v>
      </c>
      <c r="P183" s="6">
        <f t="shared" si="216"/>
        <v>29321.65</v>
      </c>
      <c r="Q183" s="100">
        <f t="shared" si="217"/>
        <v>32136.528400000003</v>
      </c>
      <c r="R183" s="100">
        <f t="shared" si="217"/>
        <v>34186.838911920007</v>
      </c>
      <c r="S183" s="100">
        <f t="shared" si="217"/>
        <v>35868.831386386468</v>
      </c>
      <c r="T183" s="100">
        <f t="shared" si="217"/>
        <v>37838.030229499083</v>
      </c>
      <c r="U183" s="101">
        <f t="shared" si="217"/>
        <v>42651.027674691366</v>
      </c>
      <c r="V183" s="102">
        <f t="shared" si="218"/>
        <v>42651</v>
      </c>
    </row>
    <row r="184" spans="1:22" x14ac:dyDescent="0.2">
      <c r="A184" s="20" t="s">
        <v>149</v>
      </c>
      <c r="B184" s="21">
        <v>8403.4500000000007</v>
      </c>
      <c r="C184" s="31">
        <f t="shared" ref="C184:L184" si="221">C$4*B184</f>
        <v>8715.2179950000009</v>
      </c>
      <c r="D184" s="31">
        <f t="shared" si="221"/>
        <v>9313.0819494570005</v>
      </c>
      <c r="E184" s="31">
        <f t="shared" si="221"/>
        <v>9346.6090444750462</v>
      </c>
      <c r="F184" s="31">
        <f t="shared" si="221"/>
        <v>8733.4714911574829</v>
      </c>
      <c r="G184" s="31">
        <f t="shared" si="221"/>
        <v>8536.0950354573233</v>
      </c>
      <c r="H184" s="31">
        <f t="shared" si="221"/>
        <v>8450.7340851027493</v>
      </c>
      <c r="I184" s="31">
        <f t="shared" si="221"/>
        <v>7891.2954886689467</v>
      </c>
      <c r="J184" s="31">
        <f t="shared" si="221"/>
        <v>7645.0870694224759</v>
      </c>
      <c r="K184" s="31">
        <f t="shared" si="221"/>
        <v>7809.45644141506</v>
      </c>
      <c r="L184" s="31">
        <f t="shared" si="221"/>
        <v>7531.4397921006839</v>
      </c>
      <c r="M184" s="31">
        <f t="shared" si="216"/>
        <v>8176.13</v>
      </c>
      <c r="N184" s="31">
        <f t="shared" si="216"/>
        <v>11446.58</v>
      </c>
      <c r="O184" s="6">
        <f t="shared" si="216"/>
        <v>12205.49</v>
      </c>
      <c r="P184" s="6">
        <f t="shared" si="216"/>
        <v>12947.58</v>
      </c>
      <c r="Q184" s="100">
        <f t="shared" si="217"/>
        <v>14190.547680000001</v>
      </c>
      <c r="R184" s="100">
        <f t="shared" si="217"/>
        <v>15095.904621984002</v>
      </c>
      <c r="S184" s="100">
        <f t="shared" si="217"/>
        <v>15838.623129385614</v>
      </c>
      <c r="T184" s="100">
        <f t="shared" si="217"/>
        <v>16708.163539188885</v>
      </c>
      <c r="U184" s="101">
        <f t="shared" si="217"/>
        <v>18833.441941373712</v>
      </c>
      <c r="V184" s="102">
        <f t="shared" si="218"/>
        <v>18833</v>
      </c>
    </row>
    <row r="185" spans="1:22" x14ac:dyDescent="0.2">
      <c r="A185" s="20" t="s">
        <v>150</v>
      </c>
      <c r="B185" s="21">
        <v>14546.78</v>
      </c>
      <c r="C185" s="31">
        <f t="shared" ref="C185:L185" si="222">C$4*B185</f>
        <v>15086.465537999999</v>
      </c>
      <c r="D185" s="31">
        <f t="shared" si="222"/>
        <v>16121.397073906799</v>
      </c>
      <c r="E185" s="31">
        <f t="shared" si="222"/>
        <v>16179.434103372865</v>
      </c>
      <c r="F185" s="31">
        <f t="shared" si="222"/>
        <v>15118.063226191605</v>
      </c>
      <c r="G185" s="31">
        <f t="shared" si="222"/>
        <v>14776.394997279676</v>
      </c>
      <c r="H185" s="31">
        <f t="shared" si="222"/>
        <v>14628.631047306879</v>
      </c>
      <c r="I185" s="31">
        <f t="shared" si="222"/>
        <v>13660.215671975164</v>
      </c>
      <c r="J185" s="31">
        <f t="shared" si="222"/>
        <v>13234.016943009539</v>
      </c>
      <c r="K185" s="31">
        <f t="shared" si="222"/>
        <v>13518.548307284245</v>
      </c>
      <c r="L185" s="31">
        <f t="shared" si="222"/>
        <v>13037.287987544927</v>
      </c>
      <c r="M185" s="31">
        <f t="shared" si="216"/>
        <v>14153.28</v>
      </c>
      <c r="N185" s="31">
        <f t="shared" si="216"/>
        <v>19814.59</v>
      </c>
      <c r="O185" s="6">
        <f t="shared" si="216"/>
        <v>21128.3</v>
      </c>
      <c r="P185" s="6">
        <f t="shared" si="216"/>
        <v>22412.9</v>
      </c>
      <c r="Q185" s="100">
        <f t="shared" si="217"/>
        <v>24564.538400000005</v>
      </c>
      <c r="R185" s="100">
        <f t="shared" si="217"/>
        <v>26131.755949920007</v>
      </c>
      <c r="S185" s="100">
        <f t="shared" si="217"/>
        <v>27417.438342656071</v>
      </c>
      <c r="T185" s="100">
        <f t="shared" si="217"/>
        <v>28922.655707667887</v>
      </c>
      <c r="U185" s="101">
        <f t="shared" si="217"/>
        <v>32601.617513683243</v>
      </c>
      <c r="V185" s="102">
        <f t="shared" si="218"/>
        <v>32602</v>
      </c>
    </row>
    <row r="186" spans="1:22" x14ac:dyDescent="0.2">
      <c r="A186" s="20" t="s">
        <v>151</v>
      </c>
      <c r="B186" s="21">
        <v>23788.51</v>
      </c>
      <c r="C186" s="31">
        <f t="shared" ref="C186:L186" si="223">C$4*B186</f>
        <v>24671.063720999995</v>
      </c>
      <c r="D186" s="31">
        <f t="shared" si="223"/>
        <v>26363.498692260593</v>
      </c>
      <c r="E186" s="31">
        <f t="shared" si="223"/>
        <v>26458.407287552731</v>
      </c>
      <c r="F186" s="31">
        <f t="shared" si="223"/>
        <v>24722.735769489271</v>
      </c>
      <c r="G186" s="31">
        <f t="shared" si="223"/>
        <v>24164.001941098813</v>
      </c>
      <c r="H186" s="31">
        <f t="shared" si="223"/>
        <v>23922.361921687825</v>
      </c>
      <c r="I186" s="31">
        <f t="shared" si="223"/>
        <v>22338.701562472092</v>
      </c>
      <c r="J186" s="31">
        <f t="shared" si="223"/>
        <v>21641.734073722961</v>
      </c>
      <c r="K186" s="31">
        <f t="shared" si="223"/>
        <v>22107.031356308005</v>
      </c>
      <c r="L186" s="31">
        <f t="shared" si="223"/>
        <v>21320.021040023443</v>
      </c>
      <c r="M186" s="31">
        <f t="shared" si="216"/>
        <v>23145.01</v>
      </c>
      <c r="N186" s="31">
        <f t="shared" si="216"/>
        <v>32403.01</v>
      </c>
      <c r="O186" s="6">
        <f t="shared" si="216"/>
        <v>34551.33</v>
      </c>
      <c r="P186" s="6">
        <f t="shared" si="216"/>
        <v>36652.050000000003</v>
      </c>
      <c r="Q186" s="100">
        <f t="shared" si="217"/>
        <v>40170.64680000001</v>
      </c>
      <c r="R186" s="100">
        <f t="shared" si="217"/>
        <v>42733.534065840016</v>
      </c>
      <c r="S186" s="100">
        <f t="shared" si="217"/>
        <v>44836.023941879343</v>
      </c>
      <c r="T186" s="100">
        <f t="shared" si="217"/>
        <v>47297.521656288518</v>
      </c>
      <c r="U186" s="101">
        <f t="shared" si="217"/>
        <v>53313.766410968419</v>
      </c>
      <c r="V186" s="102">
        <f t="shared" si="218"/>
        <v>53314</v>
      </c>
    </row>
    <row r="187" spans="1:22" s="9" customFormat="1" x14ac:dyDescent="0.2">
      <c r="A187" s="227" t="s">
        <v>152</v>
      </c>
      <c r="B187" s="225"/>
      <c r="C187" s="225"/>
      <c r="D187" s="225"/>
      <c r="E187" s="225"/>
      <c r="F187" s="225"/>
      <c r="G187" s="225"/>
      <c r="H187" s="225"/>
      <c r="I187" s="225"/>
      <c r="J187" s="225"/>
      <c r="K187" s="225"/>
      <c r="L187" s="225"/>
      <c r="M187" s="225"/>
      <c r="N187" s="225"/>
      <c r="O187" s="225"/>
      <c r="P187" s="225"/>
      <c r="Q187" s="225"/>
      <c r="R187" s="225"/>
      <c r="S187" s="225"/>
      <c r="T187" s="225"/>
      <c r="U187" s="225"/>
      <c r="V187" s="225"/>
    </row>
    <row r="188" spans="1:22" s="9" customFormat="1" x14ac:dyDescent="0.2">
      <c r="A188" s="228" t="s">
        <v>153</v>
      </c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  <c r="L188" s="221"/>
      <c r="M188" s="221"/>
      <c r="N188" s="221"/>
      <c r="O188" s="221"/>
      <c r="P188" s="221"/>
      <c r="Q188" s="221"/>
      <c r="R188" s="221"/>
      <c r="S188" s="221"/>
      <c r="T188" s="221"/>
      <c r="U188" s="221"/>
      <c r="V188" s="221"/>
    </row>
    <row r="189" spans="1:22" x14ac:dyDescent="0.2">
      <c r="A189" s="34" t="s">
        <v>50</v>
      </c>
      <c r="B189" s="31">
        <v>45305.43</v>
      </c>
      <c r="C189" s="31">
        <f t="shared" ref="C189:J189" si="224">C$5*B189</f>
        <v>45966.889277999995</v>
      </c>
      <c r="D189" s="31">
        <f t="shared" si="224"/>
        <v>48021.609228726593</v>
      </c>
      <c r="E189" s="31">
        <f t="shared" si="224"/>
        <v>47186.033228146749</v>
      </c>
      <c r="F189" s="31">
        <f t="shared" si="224"/>
        <v>48422.30729872419</v>
      </c>
      <c r="G189" s="31">
        <f t="shared" si="224"/>
        <v>49448.860213457148</v>
      </c>
      <c r="H189" s="31">
        <f t="shared" si="224"/>
        <v>51080.672600501231</v>
      </c>
      <c r="I189" s="31">
        <f t="shared" si="224"/>
        <v>51310.535627203484</v>
      </c>
      <c r="J189" s="31">
        <f t="shared" si="224"/>
        <v>51392.63248420701</v>
      </c>
      <c r="K189" s="31">
        <f t="shared" ref="K189:P189" si="225">ROUND(K$5*J189,2)</f>
        <v>51736.959999999999</v>
      </c>
      <c r="L189" s="31">
        <f t="shared" si="225"/>
        <v>51561.05</v>
      </c>
      <c r="M189" s="31">
        <f t="shared" si="225"/>
        <v>52561.33</v>
      </c>
      <c r="N189" s="31">
        <f t="shared" si="225"/>
        <v>52561.33</v>
      </c>
      <c r="O189" s="6">
        <f t="shared" si="225"/>
        <v>53786.01</v>
      </c>
      <c r="P189" s="6">
        <f t="shared" si="225"/>
        <v>55136.04</v>
      </c>
      <c r="Q189" s="100">
        <f>P189*Q$5</f>
        <v>55136.04</v>
      </c>
      <c r="R189" s="100">
        <f>Q189*R$5</f>
        <v>56001.675828000007</v>
      </c>
      <c r="S189" s="100">
        <f>R189*S$5</f>
        <v>57020.906328069606</v>
      </c>
      <c r="T189" s="100">
        <f>S189*T$5</f>
        <v>65357.36283323339</v>
      </c>
      <c r="U189" s="104">
        <f>T189*U$5</f>
        <v>66795.224815564521</v>
      </c>
      <c r="V189" s="106">
        <f>ROUND(U189,0)</f>
        <v>66795</v>
      </c>
    </row>
    <row r="190" spans="1:22" s="9" customFormat="1" x14ac:dyDescent="0.2">
      <c r="A190" s="207" t="s">
        <v>154</v>
      </c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</row>
    <row r="191" spans="1:22" x14ac:dyDescent="0.2">
      <c r="A191" s="34" t="s">
        <v>25</v>
      </c>
      <c r="B191" s="31">
        <v>36128.339999999997</v>
      </c>
      <c r="C191" s="31">
        <f t="shared" ref="C191:J200" si="226">C$5*B191</f>
        <v>36655.813763999991</v>
      </c>
      <c r="D191" s="31">
        <f t="shared" si="226"/>
        <v>38294.328639250787</v>
      </c>
      <c r="E191" s="31">
        <f t="shared" si="226"/>
        <v>37628.007320927827</v>
      </c>
      <c r="F191" s="31">
        <f t="shared" si="226"/>
        <v>38613.861112736136</v>
      </c>
      <c r="G191" s="31">
        <f t="shared" si="226"/>
        <v>39432.474968326147</v>
      </c>
      <c r="H191" s="31">
        <f t="shared" si="226"/>
        <v>40733.746642280908</v>
      </c>
      <c r="I191" s="31">
        <f t="shared" si="226"/>
        <v>40917.048502171172</v>
      </c>
      <c r="J191" s="31">
        <f t="shared" si="226"/>
        <v>40982.515779774651</v>
      </c>
      <c r="K191" s="31">
        <f t="shared" ref="K191:L211" si="227">ROUND(K$5*J191,2)</f>
        <v>41257.1</v>
      </c>
      <c r="L191" s="31">
        <f t="shared" si="227"/>
        <v>41116.83</v>
      </c>
      <c r="M191" s="31">
        <f t="shared" ref="M191:P211" si="228">ROUND(M$5*L191,2)</f>
        <v>41914.5</v>
      </c>
      <c r="N191" s="31">
        <f t="shared" si="228"/>
        <v>41914.5</v>
      </c>
      <c r="O191" s="6">
        <f t="shared" si="228"/>
        <v>42891.11</v>
      </c>
      <c r="P191" s="6">
        <f t="shared" si="228"/>
        <v>43967.68</v>
      </c>
      <c r="Q191" s="136" t="s">
        <v>190</v>
      </c>
      <c r="R191" s="137"/>
      <c r="S191" s="167"/>
      <c r="T191" s="137"/>
      <c r="U191" s="163"/>
      <c r="V191" s="142"/>
    </row>
    <row r="192" spans="1:22" x14ac:dyDescent="0.2">
      <c r="A192" s="20" t="s">
        <v>26</v>
      </c>
      <c r="B192" s="21">
        <v>35916.400000000001</v>
      </c>
      <c r="C192" s="31">
        <f t="shared" si="226"/>
        <v>36440.779439999998</v>
      </c>
      <c r="D192" s="31">
        <f t="shared" si="226"/>
        <v>38069.682280967994</v>
      </c>
      <c r="E192" s="31">
        <f t="shared" si="226"/>
        <v>37407.269809279154</v>
      </c>
      <c r="F192" s="31">
        <f t="shared" si="226"/>
        <v>38387.340278282267</v>
      </c>
      <c r="G192" s="31">
        <f t="shared" si="226"/>
        <v>39201.151892181857</v>
      </c>
      <c r="H192" s="31">
        <f t="shared" si="226"/>
        <v>40494.789904623853</v>
      </c>
      <c r="I192" s="31">
        <f t="shared" si="226"/>
        <v>40677.01645919466</v>
      </c>
      <c r="J192" s="31">
        <f t="shared" si="226"/>
        <v>40742.099685529371</v>
      </c>
      <c r="K192" s="31">
        <f t="shared" si="227"/>
        <v>41015.07</v>
      </c>
      <c r="L192" s="31">
        <f t="shared" si="227"/>
        <v>40875.620000000003</v>
      </c>
      <c r="M192" s="31">
        <f t="shared" si="228"/>
        <v>41668.61</v>
      </c>
      <c r="N192" s="31">
        <f t="shared" si="228"/>
        <v>41668.61</v>
      </c>
      <c r="O192" s="6">
        <f t="shared" si="228"/>
        <v>42639.49</v>
      </c>
      <c r="P192" s="6">
        <f t="shared" si="228"/>
        <v>43709.74</v>
      </c>
      <c r="Q192" s="138" t="s">
        <v>190</v>
      </c>
      <c r="R192" s="139"/>
      <c r="S192" s="168"/>
      <c r="T192" s="139"/>
      <c r="U192" s="164"/>
      <c r="V192" s="143"/>
    </row>
    <row r="193" spans="1:22" x14ac:dyDescent="0.2">
      <c r="A193" s="20" t="s">
        <v>27</v>
      </c>
      <c r="B193" s="21">
        <v>43482.21</v>
      </c>
      <c r="C193" s="31">
        <f t="shared" si="226"/>
        <v>44117.050265999998</v>
      </c>
      <c r="D193" s="31">
        <f t="shared" si="226"/>
        <v>46089.082412890195</v>
      </c>
      <c r="E193" s="31">
        <f t="shared" si="226"/>
        <v>45287.13237890591</v>
      </c>
      <c r="F193" s="31">
        <f t="shared" si="226"/>
        <v>46473.655247233248</v>
      </c>
      <c r="G193" s="31">
        <f t="shared" si="226"/>
        <v>47458.896738474599</v>
      </c>
      <c r="H193" s="31">
        <f t="shared" si="226"/>
        <v>49025.040330844255</v>
      </c>
      <c r="I193" s="31">
        <f t="shared" si="226"/>
        <v>49245.653012333052</v>
      </c>
      <c r="J193" s="31">
        <f t="shared" si="226"/>
        <v>49324.446057152789</v>
      </c>
      <c r="K193" s="31">
        <f t="shared" si="227"/>
        <v>49654.92</v>
      </c>
      <c r="L193" s="31">
        <f t="shared" si="227"/>
        <v>49486.09</v>
      </c>
      <c r="M193" s="31">
        <f t="shared" si="228"/>
        <v>50446.12</v>
      </c>
      <c r="N193" s="31">
        <f t="shared" si="228"/>
        <v>50446.12</v>
      </c>
      <c r="O193" s="6">
        <f t="shared" si="228"/>
        <v>51621.51</v>
      </c>
      <c r="P193" s="6">
        <f t="shared" si="228"/>
        <v>52917.21</v>
      </c>
      <c r="Q193" s="138" t="s">
        <v>190</v>
      </c>
      <c r="R193" s="139"/>
      <c r="S193" s="168"/>
      <c r="T193" s="139"/>
      <c r="U193" s="164"/>
      <c r="V193" s="143"/>
    </row>
    <row r="194" spans="1:22" x14ac:dyDescent="0.2">
      <c r="A194" s="20" t="s">
        <v>28</v>
      </c>
      <c r="B194" s="21">
        <v>47630.58</v>
      </c>
      <c r="C194" s="31">
        <f t="shared" si="226"/>
        <v>48325.986468000003</v>
      </c>
      <c r="D194" s="31">
        <f t="shared" si="226"/>
        <v>50486.158063119598</v>
      </c>
      <c r="E194" s="31">
        <f t="shared" si="226"/>
        <v>49607.698912821317</v>
      </c>
      <c r="F194" s="31">
        <f t="shared" si="226"/>
        <v>50907.420624337239</v>
      </c>
      <c r="G194" s="31">
        <f t="shared" si="226"/>
        <v>51986.657941573198</v>
      </c>
      <c r="H194" s="31">
        <f t="shared" si="226"/>
        <v>53702.217653645108</v>
      </c>
      <c r="I194" s="31">
        <f t="shared" si="226"/>
        <v>53943.877633086508</v>
      </c>
      <c r="J194" s="31">
        <f t="shared" si="226"/>
        <v>54030.187837299447</v>
      </c>
      <c r="K194" s="31">
        <f t="shared" si="227"/>
        <v>54392.19</v>
      </c>
      <c r="L194" s="31">
        <f t="shared" si="227"/>
        <v>54207.26</v>
      </c>
      <c r="M194" s="31">
        <f t="shared" si="228"/>
        <v>55258.879999999997</v>
      </c>
      <c r="N194" s="31">
        <f t="shared" si="228"/>
        <v>55258.879999999997</v>
      </c>
      <c r="O194" s="6">
        <f t="shared" si="228"/>
        <v>56546.41</v>
      </c>
      <c r="P194" s="6">
        <f t="shared" si="228"/>
        <v>57965.72</v>
      </c>
      <c r="Q194" s="138" t="s">
        <v>190</v>
      </c>
      <c r="R194" s="139"/>
      <c r="S194" s="168"/>
      <c r="T194" s="139"/>
      <c r="U194" s="164"/>
      <c r="V194" s="143"/>
    </row>
    <row r="195" spans="1:22" x14ac:dyDescent="0.2">
      <c r="A195" s="20" t="s">
        <v>29</v>
      </c>
      <c r="B195" s="21">
        <v>34163.480000000003</v>
      </c>
      <c r="C195" s="31">
        <f t="shared" si="226"/>
        <v>34662.266808</v>
      </c>
      <c r="D195" s="31">
        <f t="shared" si="226"/>
        <v>36211.670134317596</v>
      </c>
      <c r="E195" s="31">
        <f t="shared" si="226"/>
        <v>35581.587073980467</v>
      </c>
      <c r="F195" s="31">
        <f t="shared" si="226"/>
        <v>36513.824655318756</v>
      </c>
      <c r="G195" s="31">
        <f t="shared" si="226"/>
        <v>37287.917738011522</v>
      </c>
      <c r="H195" s="31">
        <f t="shared" si="226"/>
        <v>38518.419023365896</v>
      </c>
      <c r="I195" s="31">
        <f t="shared" si="226"/>
        <v>38691.75190897104</v>
      </c>
      <c r="J195" s="31">
        <f t="shared" si="226"/>
        <v>38753.658712025397</v>
      </c>
      <c r="K195" s="31">
        <f t="shared" si="227"/>
        <v>39013.31</v>
      </c>
      <c r="L195" s="31">
        <f t="shared" si="227"/>
        <v>38880.660000000003</v>
      </c>
      <c r="M195" s="31">
        <f t="shared" si="228"/>
        <v>39634.94</v>
      </c>
      <c r="N195" s="31">
        <f t="shared" si="228"/>
        <v>39634.94</v>
      </c>
      <c r="O195" s="6">
        <f t="shared" si="228"/>
        <v>40558.43</v>
      </c>
      <c r="P195" s="6">
        <f t="shared" si="228"/>
        <v>41576.449999999997</v>
      </c>
      <c r="Q195" s="138" t="s">
        <v>190</v>
      </c>
      <c r="R195" s="139"/>
      <c r="S195" s="168"/>
      <c r="T195" s="139"/>
      <c r="U195" s="164"/>
      <c r="V195" s="143"/>
    </row>
    <row r="196" spans="1:22" x14ac:dyDescent="0.2">
      <c r="A196" s="20" t="s">
        <v>30</v>
      </c>
      <c r="B196" s="21">
        <v>34163.480000000003</v>
      </c>
      <c r="C196" s="31">
        <f t="shared" si="226"/>
        <v>34662.266808</v>
      </c>
      <c r="D196" s="31">
        <f t="shared" si="226"/>
        <v>36211.670134317596</v>
      </c>
      <c r="E196" s="31">
        <f t="shared" si="226"/>
        <v>35581.587073980467</v>
      </c>
      <c r="F196" s="31">
        <f t="shared" si="226"/>
        <v>36513.824655318756</v>
      </c>
      <c r="G196" s="31">
        <f t="shared" si="226"/>
        <v>37287.917738011522</v>
      </c>
      <c r="H196" s="31">
        <f t="shared" si="226"/>
        <v>38518.419023365896</v>
      </c>
      <c r="I196" s="31">
        <f t="shared" si="226"/>
        <v>38691.75190897104</v>
      </c>
      <c r="J196" s="31">
        <f t="shared" si="226"/>
        <v>38753.658712025397</v>
      </c>
      <c r="K196" s="31">
        <f t="shared" si="227"/>
        <v>39013.31</v>
      </c>
      <c r="L196" s="31">
        <f t="shared" si="227"/>
        <v>38880.660000000003</v>
      </c>
      <c r="M196" s="31">
        <f t="shared" si="228"/>
        <v>39634.94</v>
      </c>
      <c r="N196" s="31">
        <f t="shared" si="228"/>
        <v>39634.94</v>
      </c>
      <c r="O196" s="6">
        <f t="shared" si="228"/>
        <v>40558.43</v>
      </c>
      <c r="P196" s="6">
        <f t="shared" si="228"/>
        <v>41576.449999999997</v>
      </c>
      <c r="Q196" s="138" t="s">
        <v>190</v>
      </c>
      <c r="R196" s="139"/>
      <c r="S196" s="168"/>
      <c r="T196" s="139"/>
      <c r="U196" s="164"/>
      <c r="V196" s="143"/>
    </row>
    <row r="197" spans="1:22" x14ac:dyDescent="0.2">
      <c r="A197" s="20" t="s">
        <v>31</v>
      </c>
      <c r="B197" s="21">
        <v>34093.18</v>
      </c>
      <c r="C197" s="31">
        <f t="shared" si="226"/>
        <v>34590.940428000002</v>
      </c>
      <c r="D197" s="31">
        <f t="shared" si="226"/>
        <v>36137.155465131604</v>
      </c>
      <c r="E197" s="31">
        <f t="shared" si="226"/>
        <v>35508.368960038315</v>
      </c>
      <c r="F197" s="31">
        <f t="shared" si="226"/>
        <v>36438.688226791317</v>
      </c>
      <c r="G197" s="31">
        <f t="shared" si="226"/>
        <v>37211.188417199293</v>
      </c>
      <c r="H197" s="31">
        <f t="shared" si="226"/>
        <v>38439.157634966868</v>
      </c>
      <c r="I197" s="31">
        <f t="shared" si="226"/>
        <v>38612.13384432422</v>
      </c>
      <c r="J197" s="31">
        <f t="shared" si="226"/>
        <v>38673.913258475142</v>
      </c>
      <c r="K197" s="31">
        <f t="shared" si="227"/>
        <v>38933.03</v>
      </c>
      <c r="L197" s="31">
        <f t="shared" si="227"/>
        <v>38800.660000000003</v>
      </c>
      <c r="M197" s="31">
        <f t="shared" si="228"/>
        <v>39553.39</v>
      </c>
      <c r="N197" s="31">
        <f t="shared" si="228"/>
        <v>39553.39</v>
      </c>
      <c r="O197" s="6">
        <f t="shared" si="228"/>
        <v>40474.980000000003</v>
      </c>
      <c r="P197" s="6">
        <f t="shared" si="228"/>
        <v>41490.9</v>
      </c>
      <c r="Q197" s="138" t="s">
        <v>190</v>
      </c>
      <c r="R197" s="139"/>
      <c r="S197" s="168"/>
      <c r="T197" s="139"/>
      <c r="U197" s="164"/>
      <c r="V197" s="143"/>
    </row>
    <row r="198" spans="1:22" x14ac:dyDescent="0.2">
      <c r="A198" s="20" t="s">
        <v>32</v>
      </c>
      <c r="B198" s="21">
        <v>42356.33</v>
      </c>
      <c r="C198" s="31">
        <f t="shared" si="226"/>
        <v>42974.732418</v>
      </c>
      <c r="D198" s="31">
        <f t="shared" si="226"/>
        <v>44895.702957084599</v>
      </c>
      <c r="E198" s="31">
        <f t="shared" si="226"/>
        <v>44114.517725631325</v>
      </c>
      <c r="F198" s="31">
        <f t="shared" si="226"/>
        <v>45270.318090042863</v>
      </c>
      <c r="G198" s="31">
        <f t="shared" si="226"/>
        <v>46230.04883355178</v>
      </c>
      <c r="H198" s="31">
        <f t="shared" si="226"/>
        <v>47755.640445058983</v>
      </c>
      <c r="I198" s="31">
        <f t="shared" si="226"/>
        <v>47970.540827061748</v>
      </c>
      <c r="J198" s="31">
        <f t="shared" si="226"/>
        <v>48047.29369238505</v>
      </c>
      <c r="K198" s="31">
        <f t="shared" si="227"/>
        <v>48369.21</v>
      </c>
      <c r="L198" s="31">
        <f t="shared" si="227"/>
        <v>48204.75</v>
      </c>
      <c r="M198" s="31">
        <f t="shared" si="228"/>
        <v>49139.92</v>
      </c>
      <c r="N198" s="31">
        <f t="shared" si="228"/>
        <v>49139.92</v>
      </c>
      <c r="O198" s="6">
        <f t="shared" si="228"/>
        <v>50284.88</v>
      </c>
      <c r="P198" s="6">
        <f t="shared" si="228"/>
        <v>51547.03</v>
      </c>
      <c r="Q198" s="138" t="s">
        <v>209</v>
      </c>
      <c r="R198" s="139"/>
      <c r="S198" s="168"/>
      <c r="T198" s="139"/>
      <c r="U198" s="164"/>
      <c r="V198" s="143"/>
    </row>
    <row r="199" spans="1:22" x14ac:dyDescent="0.2">
      <c r="A199" s="20" t="s">
        <v>33</v>
      </c>
      <c r="B199" s="21">
        <v>43461.53</v>
      </c>
      <c r="C199" s="31">
        <f t="shared" si="226"/>
        <v>44096.068337999997</v>
      </c>
      <c r="D199" s="31">
        <f t="shared" si="226"/>
        <v>46067.162592708599</v>
      </c>
      <c r="E199" s="31">
        <f t="shared" si="226"/>
        <v>45265.593963595471</v>
      </c>
      <c r="F199" s="31">
        <f t="shared" si="226"/>
        <v>46451.552525441672</v>
      </c>
      <c r="G199" s="31">
        <f t="shared" si="226"/>
        <v>47436.325438981039</v>
      </c>
      <c r="H199" s="31">
        <f t="shared" si="226"/>
        <v>49001.724178467412</v>
      </c>
      <c r="I199" s="31">
        <f t="shared" si="226"/>
        <v>49222.23193727051</v>
      </c>
      <c r="J199" s="31">
        <f t="shared" si="226"/>
        <v>49300.987508370148</v>
      </c>
      <c r="K199" s="31">
        <f t="shared" si="227"/>
        <v>49631.3</v>
      </c>
      <c r="L199" s="31">
        <f t="shared" si="227"/>
        <v>49462.55</v>
      </c>
      <c r="M199" s="31">
        <f t="shared" si="228"/>
        <v>50422.12</v>
      </c>
      <c r="N199" s="31">
        <f t="shared" si="228"/>
        <v>50422.12</v>
      </c>
      <c r="O199" s="6">
        <f t="shared" si="228"/>
        <v>51596.959999999999</v>
      </c>
      <c r="P199" s="6">
        <f t="shared" si="228"/>
        <v>52892.04</v>
      </c>
      <c r="Q199" s="138" t="s">
        <v>210</v>
      </c>
      <c r="R199" s="151">
        <f>R189</f>
        <v>56001.675828000007</v>
      </c>
      <c r="S199" s="169">
        <f>R199*S$5</f>
        <v>57020.906328069606</v>
      </c>
      <c r="T199" s="169">
        <f>S199*T$5</f>
        <v>65357.36283323339</v>
      </c>
      <c r="U199" s="153">
        <f>T199*U$5</f>
        <v>66795.224815564521</v>
      </c>
      <c r="V199" s="152">
        <f>ROUND(U199,0)</f>
        <v>66795</v>
      </c>
    </row>
    <row r="200" spans="1:22" x14ac:dyDescent="0.2">
      <c r="A200" s="20" t="s">
        <v>34</v>
      </c>
      <c r="B200" s="21">
        <v>51705.04</v>
      </c>
      <c r="C200" s="31">
        <f t="shared" si="226"/>
        <v>52459.933583999999</v>
      </c>
      <c r="D200" s="31">
        <f t="shared" si="226"/>
        <v>54804.892615204793</v>
      </c>
      <c r="E200" s="31">
        <f t="shared" si="226"/>
        <v>53851.287483700231</v>
      </c>
      <c r="F200" s="31">
        <f t="shared" si="226"/>
        <v>55262.191215773179</v>
      </c>
      <c r="G200" s="31">
        <f t="shared" si="226"/>
        <v>56433.749669547578</v>
      </c>
      <c r="H200" s="31">
        <f t="shared" si="226"/>
        <v>58296.063408642643</v>
      </c>
      <c r="I200" s="31">
        <f t="shared" si="226"/>
        <v>58558.395693981533</v>
      </c>
      <c r="J200" s="31">
        <f t="shared" si="226"/>
        <v>58652.089127091909</v>
      </c>
      <c r="K200" s="31">
        <f t="shared" si="227"/>
        <v>59045.06</v>
      </c>
      <c r="L200" s="31">
        <f t="shared" si="227"/>
        <v>58844.31</v>
      </c>
      <c r="M200" s="31">
        <f t="shared" si="228"/>
        <v>59985.89</v>
      </c>
      <c r="N200" s="31">
        <f t="shared" si="228"/>
        <v>59985.89</v>
      </c>
      <c r="O200" s="6">
        <f t="shared" si="228"/>
        <v>61383.56</v>
      </c>
      <c r="P200" s="6">
        <f t="shared" si="228"/>
        <v>62924.29</v>
      </c>
      <c r="Q200" s="138" t="s">
        <v>190</v>
      </c>
      <c r="R200" s="139"/>
      <c r="S200" s="168"/>
      <c r="T200" s="139"/>
      <c r="U200" s="164"/>
      <c r="V200" s="143"/>
    </row>
    <row r="201" spans="1:22" x14ac:dyDescent="0.2">
      <c r="A201" s="20" t="s">
        <v>35</v>
      </c>
      <c r="B201" s="21">
        <v>53044.41</v>
      </c>
      <c r="C201" s="31">
        <f t="shared" ref="C201:J210" si="229">C$5*B201</f>
        <v>53818.858386</v>
      </c>
      <c r="D201" s="31">
        <f t="shared" si="229"/>
        <v>56224.561355854195</v>
      </c>
      <c r="E201" s="31">
        <f t="shared" si="229"/>
        <v>55246.253988262331</v>
      </c>
      <c r="F201" s="31">
        <f t="shared" si="229"/>
        <v>56693.705842754804</v>
      </c>
      <c r="G201" s="31">
        <f t="shared" si="229"/>
        <v>57895.612406621214</v>
      </c>
      <c r="H201" s="31">
        <f t="shared" si="229"/>
        <v>59806.167616039711</v>
      </c>
      <c r="I201" s="31">
        <f t="shared" si="229"/>
        <v>60075.295370311884</v>
      </c>
      <c r="J201" s="31">
        <f t="shared" si="229"/>
        <v>60171.415842904389</v>
      </c>
      <c r="K201" s="31">
        <f t="shared" si="227"/>
        <v>60574.559999999998</v>
      </c>
      <c r="L201" s="31">
        <f t="shared" si="227"/>
        <v>60368.61</v>
      </c>
      <c r="M201" s="31">
        <f t="shared" si="228"/>
        <v>61539.76</v>
      </c>
      <c r="N201" s="31">
        <f t="shared" si="228"/>
        <v>61539.76</v>
      </c>
      <c r="O201" s="6">
        <f t="shared" si="228"/>
        <v>62973.64</v>
      </c>
      <c r="P201" s="6">
        <f t="shared" si="228"/>
        <v>64554.28</v>
      </c>
      <c r="Q201" s="138" t="s">
        <v>190</v>
      </c>
      <c r="R201" s="139"/>
      <c r="S201" s="168"/>
      <c r="T201" s="139"/>
      <c r="U201" s="164"/>
      <c r="V201" s="143"/>
    </row>
    <row r="202" spans="1:22" x14ac:dyDescent="0.2">
      <c r="A202" s="20" t="s">
        <v>36</v>
      </c>
      <c r="B202" s="21">
        <v>41744.28</v>
      </c>
      <c r="C202" s="31">
        <f t="shared" si="229"/>
        <v>42353.746487999997</v>
      </c>
      <c r="D202" s="31">
        <f t="shared" si="229"/>
        <v>44246.958956013594</v>
      </c>
      <c r="E202" s="31">
        <f t="shared" si="229"/>
        <v>43477.061870178957</v>
      </c>
      <c r="F202" s="31">
        <f t="shared" si="229"/>
        <v>44616.160891177649</v>
      </c>
      <c r="G202" s="31">
        <f t="shared" si="229"/>
        <v>45562.023502070617</v>
      </c>
      <c r="H202" s="31">
        <f t="shared" si="229"/>
        <v>47065.570277638944</v>
      </c>
      <c r="I202" s="31">
        <f t="shared" si="229"/>
        <v>47277.365343888319</v>
      </c>
      <c r="J202" s="31">
        <f t="shared" si="229"/>
        <v>47353.009128438542</v>
      </c>
      <c r="K202" s="31">
        <f t="shared" si="227"/>
        <v>47670.27</v>
      </c>
      <c r="L202" s="31">
        <f t="shared" si="227"/>
        <v>47508.19</v>
      </c>
      <c r="M202" s="31">
        <f t="shared" si="228"/>
        <v>48429.85</v>
      </c>
      <c r="N202" s="31">
        <f t="shared" si="228"/>
        <v>48429.85</v>
      </c>
      <c r="O202" s="6">
        <f t="shared" si="228"/>
        <v>49558.27</v>
      </c>
      <c r="P202" s="6">
        <f t="shared" si="228"/>
        <v>50802.18</v>
      </c>
      <c r="Q202" s="138" t="s">
        <v>190</v>
      </c>
      <c r="R202" s="139"/>
      <c r="S202" s="168"/>
      <c r="T202" s="139"/>
      <c r="U202" s="164"/>
      <c r="V202" s="143"/>
    </row>
    <row r="203" spans="1:22" x14ac:dyDescent="0.2">
      <c r="A203" s="20" t="s">
        <v>37</v>
      </c>
      <c r="B203" s="21">
        <v>41744.28</v>
      </c>
      <c r="C203" s="31">
        <f t="shared" si="229"/>
        <v>42353.746487999997</v>
      </c>
      <c r="D203" s="31">
        <f t="shared" si="229"/>
        <v>44246.958956013594</v>
      </c>
      <c r="E203" s="31">
        <f t="shared" si="229"/>
        <v>43477.061870178957</v>
      </c>
      <c r="F203" s="31">
        <f t="shared" si="229"/>
        <v>44616.160891177649</v>
      </c>
      <c r="G203" s="31">
        <f t="shared" si="229"/>
        <v>45562.023502070617</v>
      </c>
      <c r="H203" s="31">
        <f t="shared" si="229"/>
        <v>47065.570277638944</v>
      </c>
      <c r="I203" s="31">
        <f t="shared" si="229"/>
        <v>47277.365343888319</v>
      </c>
      <c r="J203" s="31">
        <f t="shared" si="229"/>
        <v>47353.009128438542</v>
      </c>
      <c r="K203" s="31">
        <f t="shared" si="227"/>
        <v>47670.27</v>
      </c>
      <c r="L203" s="31">
        <f t="shared" si="227"/>
        <v>47508.19</v>
      </c>
      <c r="M203" s="31">
        <f t="shared" si="228"/>
        <v>48429.85</v>
      </c>
      <c r="N203" s="31">
        <f t="shared" si="228"/>
        <v>48429.85</v>
      </c>
      <c r="O203" s="6">
        <f t="shared" si="228"/>
        <v>49558.27</v>
      </c>
      <c r="P203" s="6">
        <f t="shared" si="228"/>
        <v>50802.18</v>
      </c>
      <c r="Q203" s="138" t="s">
        <v>190</v>
      </c>
      <c r="R203" s="139"/>
      <c r="S203" s="168"/>
      <c r="T203" s="139"/>
      <c r="U203" s="164"/>
      <c r="V203" s="143"/>
    </row>
    <row r="204" spans="1:22" x14ac:dyDescent="0.2">
      <c r="A204" s="20" t="s">
        <v>38</v>
      </c>
      <c r="B204" s="21">
        <v>37264.559999999998</v>
      </c>
      <c r="C204" s="31">
        <f t="shared" si="229"/>
        <v>37808.622575999994</v>
      </c>
      <c r="D204" s="31">
        <f t="shared" si="229"/>
        <v>39498.668005147192</v>
      </c>
      <c r="E204" s="31">
        <f t="shared" si="229"/>
        <v>38811.391181857631</v>
      </c>
      <c r="F204" s="31">
        <f t="shared" si="229"/>
        <v>39828.249630822298</v>
      </c>
      <c r="G204" s="31">
        <f t="shared" si="229"/>
        <v>40672.608522995732</v>
      </c>
      <c r="H204" s="31">
        <f t="shared" si="229"/>
        <v>42014.80460425459</v>
      </c>
      <c r="I204" s="31">
        <f t="shared" si="229"/>
        <v>42203.871224973736</v>
      </c>
      <c r="J204" s="31">
        <f t="shared" si="229"/>
        <v>42271.397418933695</v>
      </c>
      <c r="K204" s="31">
        <f t="shared" si="227"/>
        <v>42554.62</v>
      </c>
      <c r="L204" s="31">
        <f t="shared" si="227"/>
        <v>42409.93</v>
      </c>
      <c r="M204" s="31">
        <f t="shared" si="228"/>
        <v>43232.68</v>
      </c>
      <c r="N204" s="31">
        <f t="shared" si="228"/>
        <v>43232.68</v>
      </c>
      <c r="O204" s="6">
        <f t="shared" si="228"/>
        <v>44240</v>
      </c>
      <c r="P204" s="6">
        <f t="shared" si="228"/>
        <v>45350.42</v>
      </c>
      <c r="Q204" s="138" t="s">
        <v>190</v>
      </c>
      <c r="R204" s="139"/>
      <c r="S204" s="168"/>
      <c r="T204" s="139"/>
      <c r="U204" s="164"/>
      <c r="V204" s="143"/>
    </row>
    <row r="205" spans="1:22" x14ac:dyDescent="0.2">
      <c r="A205" s="20" t="s">
        <v>39</v>
      </c>
      <c r="B205" s="21">
        <v>43863.19</v>
      </c>
      <c r="C205" s="31">
        <f t="shared" si="229"/>
        <v>44503.592574000002</v>
      </c>
      <c r="D205" s="31">
        <f t="shared" si="229"/>
        <v>46492.903162057803</v>
      </c>
      <c r="E205" s="31">
        <f t="shared" si="229"/>
        <v>45683.926647037995</v>
      </c>
      <c r="F205" s="31">
        <f t="shared" si="229"/>
        <v>46880.845525190394</v>
      </c>
      <c r="G205" s="31">
        <f t="shared" si="229"/>
        <v>47874.719450324439</v>
      </c>
      <c r="H205" s="31">
        <f t="shared" si="229"/>
        <v>49454.585192185143</v>
      </c>
      <c r="I205" s="31">
        <f t="shared" si="229"/>
        <v>49677.130825549975</v>
      </c>
      <c r="J205" s="31">
        <f t="shared" si="229"/>
        <v>49756.61423487086</v>
      </c>
      <c r="K205" s="31">
        <f t="shared" si="227"/>
        <v>50089.98</v>
      </c>
      <c r="L205" s="31">
        <f t="shared" si="227"/>
        <v>49919.67</v>
      </c>
      <c r="M205" s="31">
        <f t="shared" si="228"/>
        <v>50888.11</v>
      </c>
      <c r="N205" s="31">
        <f t="shared" si="228"/>
        <v>50888.11</v>
      </c>
      <c r="O205" s="6">
        <f t="shared" si="228"/>
        <v>52073.8</v>
      </c>
      <c r="P205" s="6">
        <f t="shared" si="228"/>
        <v>53380.85</v>
      </c>
      <c r="Q205" s="138" t="s">
        <v>190</v>
      </c>
      <c r="R205" s="139"/>
      <c r="S205" s="168"/>
      <c r="T205" s="139"/>
      <c r="U205" s="164"/>
      <c r="V205" s="143"/>
    </row>
    <row r="206" spans="1:22" x14ac:dyDescent="0.2">
      <c r="A206" s="20" t="s">
        <v>40</v>
      </c>
      <c r="B206" s="21">
        <v>47020.6</v>
      </c>
      <c r="C206" s="31">
        <f t="shared" si="229"/>
        <v>47707.100759999994</v>
      </c>
      <c r="D206" s="31">
        <f t="shared" si="229"/>
        <v>49839.608163971992</v>
      </c>
      <c r="E206" s="31">
        <f t="shared" si="229"/>
        <v>48972.398981918879</v>
      </c>
      <c r="F206" s="31">
        <f t="shared" si="229"/>
        <v>50255.475835245154</v>
      </c>
      <c r="G206" s="31">
        <f t="shared" si="229"/>
        <v>51320.891922952353</v>
      </c>
      <c r="H206" s="31">
        <f t="shared" si="229"/>
        <v>53014.481356409779</v>
      </c>
      <c r="I206" s="31">
        <f t="shared" si="229"/>
        <v>53253.046522513621</v>
      </c>
      <c r="J206" s="31">
        <f t="shared" si="229"/>
        <v>53338.251396949643</v>
      </c>
      <c r="K206" s="31">
        <f t="shared" si="227"/>
        <v>53695.62</v>
      </c>
      <c r="L206" s="31">
        <f t="shared" si="227"/>
        <v>53513.05</v>
      </c>
      <c r="M206" s="31">
        <f t="shared" si="228"/>
        <v>54551.199999999997</v>
      </c>
      <c r="N206" s="31">
        <f t="shared" si="228"/>
        <v>54551.199999999997</v>
      </c>
      <c r="O206" s="6">
        <f t="shared" si="228"/>
        <v>55822.239999999998</v>
      </c>
      <c r="P206" s="6">
        <f t="shared" si="228"/>
        <v>57223.38</v>
      </c>
      <c r="Q206" s="138" t="s">
        <v>190</v>
      </c>
      <c r="R206" s="139"/>
      <c r="S206" s="168"/>
      <c r="T206" s="139"/>
      <c r="U206" s="164"/>
      <c r="V206" s="143"/>
    </row>
    <row r="207" spans="1:22" x14ac:dyDescent="0.2">
      <c r="A207" s="20" t="s">
        <v>41</v>
      </c>
      <c r="B207" s="21">
        <v>53656.45</v>
      </c>
      <c r="C207" s="31">
        <f t="shared" si="229"/>
        <v>54439.834169999995</v>
      </c>
      <c r="D207" s="31">
        <f t="shared" si="229"/>
        <v>56873.294757398995</v>
      </c>
      <c r="E207" s="31">
        <f t="shared" si="229"/>
        <v>55883.699428620253</v>
      </c>
      <c r="F207" s="31">
        <f t="shared" si="229"/>
        <v>57347.852353650102</v>
      </c>
      <c r="G207" s="31">
        <f t="shared" si="229"/>
        <v>58563.626823547493</v>
      </c>
      <c r="H207" s="31">
        <f t="shared" si="229"/>
        <v>60496.226508724554</v>
      </c>
      <c r="I207" s="31">
        <f t="shared" si="229"/>
        <v>60768.459528013809</v>
      </c>
      <c r="J207" s="31">
        <f t="shared" si="229"/>
        <v>60865.689063258636</v>
      </c>
      <c r="K207" s="31">
        <f t="shared" si="227"/>
        <v>61273.49</v>
      </c>
      <c r="L207" s="31">
        <f t="shared" si="227"/>
        <v>61065.16</v>
      </c>
      <c r="M207" s="31">
        <f t="shared" si="228"/>
        <v>62249.82</v>
      </c>
      <c r="N207" s="31">
        <f t="shared" si="228"/>
        <v>62249.82</v>
      </c>
      <c r="O207" s="6">
        <f t="shared" si="228"/>
        <v>63700.24</v>
      </c>
      <c r="P207" s="6">
        <f t="shared" si="228"/>
        <v>65299.12</v>
      </c>
      <c r="Q207" s="138" t="s">
        <v>190</v>
      </c>
      <c r="R207" s="139"/>
      <c r="S207" s="168"/>
      <c r="T207" s="139"/>
      <c r="U207" s="164"/>
      <c r="V207" s="143"/>
    </row>
    <row r="208" spans="1:22" x14ac:dyDescent="0.2">
      <c r="A208" s="20" t="s">
        <v>42</v>
      </c>
      <c r="B208" s="21">
        <v>54488.2</v>
      </c>
      <c r="C208" s="31">
        <f t="shared" si="229"/>
        <v>55283.727719999995</v>
      </c>
      <c r="D208" s="31">
        <f t="shared" si="229"/>
        <v>57754.910349083992</v>
      </c>
      <c r="E208" s="31">
        <f t="shared" si="229"/>
        <v>56749.974909009929</v>
      </c>
      <c r="F208" s="31">
        <f t="shared" si="229"/>
        <v>58236.824251625985</v>
      </c>
      <c r="G208" s="31">
        <f t="shared" si="229"/>
        <v>59471.444925760465</v>
      </c>
      <c r="H208" s="31">
        <f t="shared" si="229"/>
        <v>61434.002608310555</v>
      </c>
      <c r="I208" s="31">
        <f t="shared" si="229"/>
        <v>61710.455620047949</v>
      </c>
      <c r="J208" s="31">
        <f t="shared" si="229"/>
        <v>61809.19234904003</v>
      </c>
      <c r="K208" s="31">
        <f t="shared" si="227"/>
        <v>62223.31</v>
      </c>
      <c r="L208" s="31">
        <f t="shared" si="227"/>
        <v>62011.75</v>
      </c>
      <c r="M208" s="31">
        <f t="shared" si="228"/>
        <v>63214.78</v>
      </c>
      <c r="N208" s="31">
        <f t="shared" si="228"/>
        <v>63214.78</v>
      </c>
      <c r="O208" s="6">
        <f t="shared" si="228"/>
        <v>64687.68</v>
      </c>
      <c r="P208" s="6">
        <f t="shared" si="228"/>
        <v>66311.34</v>
      </c>
      <c r="Q208" s="138" t="s">
        <v>190</v>
      </c>
      <c r="R208" s="139"/>
      <c r="S208" s="168"/>
      <c r="T208" s="139"/>
      <c r="U208" s="164"/>
      <c r="V208" s="143"/>
    </row>
    <row r="209" spans="1:22" x14ac:dyDescent="0.2">
      <c r="A209" s="20" t="s">
        <v>43</v>
      </c>
      <c r="B209" s="21">
        <v>45302.32</v>
      </c>
      <c r="C209" s="31">
        <f t="shared" si="229"/>
        <v>45963.733871999997</v>
      </c>
      <c r="D209" s="31">
        <f t="shared" si="229"/>
        <v>48018.312776078397</v>
      </c>
      <c r="E209" s="31">
        <f t="shared" si="229"/>
        <v>47182.794133774638</v>
      </c>
      <c r="F209" s="31">
        <f t="shared" si="229"/>
        <v>48418.983340079532</v>
      </c>
      <c r="G209" s="31">
        <f t="shared" si="229"/>
        <v>49445.465786889225</v>
      </c>
      <c r="H209" s="31">
        <f t="shared" si="229"/>
        <v>51077.166157856562</v>
      </c>
      <c r="I209" s="31">
        <f t="shared" si="229"/>
        <v>51307.013405566911</v>
      </c>
      <c r="J209" s="31">
        <f t="shared" si="229"/>
        <v>51389.104627015819</v>
      </c>
      <c r="K209" s="31">
        <f t="shared" si="227"/>
        <v>51733.41</v>
      </c>
      <c r="L209" s="31">
        <f t="shared" si="227"/>
        <v>51557.52</v>
      </c>
      <c r="M209" s="31">
        <f t="shared" si="228"/>
        <v>52557.74</v>
      </c>
      <c r="N209" s="31">
        <f t="shared" si="228"/>
        <v>52557.74</v>
      </c>
      <c r="O209" s="6">
        <f t="shared" si="228"/>
        <v>53782.34</v>
      </c>
      <c r="P209" s="6">
        <f t="shared" si="228"/>
        <v>55132.28</v>
      </c>
      <c r="Q209" s="138" t="s">
        <v>190</v>
      </c>
      <c r="R209" s="139"/>
      <c r="S209" s="168"/>
      <c r="T209" s="139"/>
      <c r="U209" s="164"/>
      <c r="V209" s="143"/>
    </row>
    <row r="210" spans="1:22" x14ac:dyDescent="0.2">
      <c r="A210" s="20" t="s">
        <v>44</v>
      </c>
      <c r="B210" s="21">
        <v>45302.32</v>
      </c>
      <c r="C210" s="31">
        <f t="shared" si="229"/>
        <v>45963.733871999997</v>
      </c>
      <c r="D210" s="31">
        <f t="shared" si="229"/>
        <v>48018.312776078397</v>
      </c>
      <c r="E210" s="31">
        <f t="shared" si="229"/>
        <v>47182.794133774638</v>
      </c>
      <c r="F210" s="31">
        <f t="shared" si="229"/>
        <v>48418.983340079532</v>
      </c>
      <c r="G210" s="31">
        <f t="shared" si="229"/>
        <v>49445.465786889225</v>
      </c>
      <c r="H210" s="31">
        <f t="shared" si="229"/>
        <v>51077.166157856562</v>
      </c>
      <c r="I210" s="31">
        <f t="shared" si="229"/>
        <v>51307.013405566911</v>
      </c>
      <c r="J210" s="31">
        <f t="shared" si="229"/>
        <v>51389.104627015819</v>
      </c>
      <c r="K210" s="31">
        <f t="shared" si="227"/>
        <v>51733.41</v>
      </c>
      <c r="L210" s="31">
        <f t="shared" si="227"/>
        <v>51557.52</v>
      </c>
      <c r="M210" s="31">
        <f t="shared" si="228"/>
        <v>52557.74</v>
      </c>
      <c r="N210" s="31">
        <f t="shared" si="228"/>
        <v>52557.74</v>
      </c>
      <c r="O210" s="6">
        <f t="shared" si="228"/>
        <v>53782.34</v>
      </c>
      <c r="P210" s="6">
        <f t="shared" si="228"/>
        <v>55132.28</v>
      </c>
      <c r="Q210" s="138" t="s">
        <v>190</v>
      </c>
      <c r="R210" s="139"/>
      <c r="S210" s="168"/>
      <c r="T210" s="139"/>
      <c r="U210" s="164"/>
      <c r="V210" s="143"/>
    </row>
    <row r="211" spans="1:22" x14ac:dyDescent="0.2">
      <c r="A211" s="20" t="s">
        <v>45</v>
      </c>
      <c r="B211" s="21">
        <v>37687.410000000003</v>
      </c>
      <c r="C211" s="31">
        <f t="shared" ref="C211:J211" si="230">C$5*B211</f>
        <v>38237.646185999998</v>
      </c>
      <c r="D211" s="31">
        <f t="shared" si="230"/>
        <v>39946.868970514195</v>
      </c>
      <c r="E211" s="31">
        <f t="shared" si="230"/>
        <v>39251.793450427249</v>
      </c>
      <c r="F211" s="31">
        <f t="shared" si="230"/>
        <v>40280.190438828446</v>
      </c>
      <c r="G211" s="31">
        <f t="shared" si="230"/>
        <v>41134.130476131613</v>
      </c>
      <c r="H211" s="31">
        <f t="shared" si="230"/>
        <v>42491.556781843952</v>
      </c>
      <c r="I211" s="31">
        <f t="shared" si="230"/>
        <v>42682.768787362249</v>
      </c>
      <c r="J211" s="31">
        <f t="shared" si="230"/>
        <v>42751.06121742203</v>
      </c>
      <c r="K211" s="31">
        <f t="shared" si="227"/>
        <v>43037.49</v>
      </c>
      <c r="L211" s="31">
        <f t="shared" si="227"/>
        <v>42891.16</v>
      </c>
      <c r="M211" s="31">
        <f t="shared" si="228"/>
        <v>43723.25</v>
      </c>
      <c r="N211" s="31">
        <f t="shared" si="228"/>
        <v>43723.25</v>
      </c>
      <c r="O211" s="6">
        <f t="shared" si="228"/>
        <v>44742</v>
      </c>
      <c r="P211" s="6">
        <f t="shared" si="228"/>
        <v>45865.02</v>
      </c>
      <c r="Q211" s="140" t="s">
        <v>190</v>
      </c>
      <c r="R211" s="141"/>
      <c r="S211" s="170"/>
      <c r="T211" s="141"/>
      <c r="U211" s="165"/>
      <c r="V211" s="144"/>
    </row>
    <row r="212" spans="1:22" s="9" customFormat="1" x14ac:dyDescent="0.2">
      <c r="A212" s="209" t="s">
        <v>169</v>
      </c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1"/>
    </row>
    <row r="213" spans="1:22" x14ac:dyDescent="0.2">
      <c r="A213" s="39" t="s">
        <v>82</v>
      </c>
      <c r="B213" s="212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4"/>
    </row>
    <row r="214" spans="1:22" x14ac:dyDescent="0.2">
      <c r="A214" s="35" t="s">
        <v>83</v>
      </c>
      <c r="B214" s="36">
        <f>C214/$C$5*1</f>
        <v>956.84013404297264</v>
      </c>
      <c r="C214" s="31">
        <v>970.81</v>
      </c>
      <c r="D214" s="31">
        <f t="shared" ref="D214:J216" si="231">D$5*C214</f>
        <v>1014.2052069999999</v>
      </c>
      <c r="E214" s="31">
        <f t="shared" si="231"/>
        <v>996.55803639819987</v>
      </c>
      <c r="F214" s="31">
        <f t="shared" si="231"/>
        <v>1022.6678569518327</v>
      </c>
      <c r="G214" s="31">
        <f t="shared" si="231"/>
        <v>1044.3484155192116</v>
      </c>
      <c r="H214" s="31">
        <f t="shared" si="231"/>
        <v>1078.8119132313454</v>
      </c>
      <c r="I214" s="31">
        <f t="shared" si="231"/>
        <v>1083.6665668408864</v>
      </c>
      <c r="J214" s="31">
        <f t="shared" si="231"/>
        <v>1085.4004333478319</v>
      </c>
      <c r="K214" s="31">
        <f t="shared" ref="K214:L216" si="232">ROUND(K$5*J214,2)</f>
        <v>1092.67</v>
      </c>
      <c r="L214" s="31">
        <f t="shared" si="232"/>
        <v>1088.95</v>
      </c>
      <c r="M214" s="31">
        <f t="shared" ref="M214:P216" si="233">ROUND(M$5*L214,2)</f>
        <v>1110.08</v>
      </c>
      <c r="N214" s="31">
        <f t="shared" si="233"/>
        <v>1110.08</v>
      </c>
      <c r="O214" s="6">
        <f t="shared" si="233"/>
        <v>1135.94</v>
      </c>
      <c r="P214" s="6">
        <f t="shared" si="233"/>
        <v>1164.45</v>
      </c>
      <c r="Q214" s="100">
        <f t="shared" ref="Q214:U229" si="234">P214*Q$5</f>
        <v>1164.45</v>
      </c>
      <c r="R214" s="100">
        <f t="shared" si="234"/>
        <v>1182.7318650000002</v>
      </c>
      <c r="S214" s="100">
        <f t="shared" si="234"/>
        <v>1204.2575849430002</v>
      </c>
      <c r="T214" s="100">
        <f t="shared" si="234"/>
        <v>1380.320043861667</v>
      </c>
      <c r="U214" s="104">
        <f t="shared" si="234"/>
        <v>1410.6870848266237</v>
      </c>
      <c r="V214" s="106">
        <f>ROUND(U214,0)</f>
        <v>1411</v>
      </c>
    </row>
    <row r="215" spans="1:22" x14ac:dyDescent="0.2">
      <c r="A215" s="24" t="s">
        <v>84</v>
      </c>
      <c r="B215" s="25">
        <f>C215/$C$5*1</f>
        <v>956.84013404297264</v>
      </c>
      <c r="C215" s="31">
        <v>970.81</v>
      </c>
      <c r="D215" s="31">
        <f t="shared" si="231"/>
        <v>1014.2052069999999</v>
      </c>
      <c r="E215" s="31">
        <f t="shared" si="231"/>
        <v>996.55803639819987</v>
      </c>
      <c r="F215" s="31">
        <f t="shared" si="231"/>
        <v>1022.6678569518327</v>
      </c>
      <c r="G215" s="31">
        <f t="shared" si="231"/>
        <v>1044.3484155192116</v>
      </c>
      <c r="H215" s="31">
        <f t="shared" si="231"/>
        <v>1078.8119132313454</v>
      </c>
      <c r="I215" s="31">
        <f t="shared" si="231"/>
        <v>1083.6665668408864</v>
      </c>
      <c r="J215" s="31">
        <f t="shared" si="231"/>
        <v>1085.4004333478319</v>
      </c>
      <c r="K215" s="31">
        <f t="shared" si="232"/>
        <v>1092.67</v>
      </c>
      <c r="L215" s="31">
        <f t="shared" si="232"/>
        <v>1088.95</v>
      </c>
      <c r="M215" s="31">
        <f t="shared" si="233"/>
        <v>1110.08</v>
      </c>
      <c r="N215" s="21">
        <f t="shared" si="233"/>
        <v>1110.08</v>
      </c>
      <c r="O215" s="7">
        <f t="shared" si="233"/>
        <v>1135.94</v>
      </c>
      <c r="P215" s="7">
        <f t="shared" si="233"/>
        <v>1164.45</v>
      </c>
      <c r="Q215" s="100">
        <f t="shared" ref="Q215:R215" si="235">P215*Q$5</f>
        <v>1164.45</v>
      </c>
      <c r="R215" s="100">
        <f t="shared" si="235"/>
        <v>1182.7318650000002</v>
      </c>
      <c r="S215" s="100">
        <f t="shared" si="234"/>
        <v>1204.2575849430002</v>
      </c>
      <c r="T215" s="100">
        <f t="shared" si="234"/>
        <v>1380.320043861667</v>
      </c>
      <c r="U215" s="104">
        <f t="shared" si="234"/>
        <v>1410.6870848266237</v>
      </c>
      <c r="V215" s="106">
        <f>ROUND(U215,0)</f>
        <v>1411</v>
      </c>
    </row>
    <row r="216" spans="1:22" x14ac:dyDescent="0.2">
      <c r="A216" s="24" t="s">
        <v>85</v>
      </c>
      <c r="B216" s="145">
        <f>C216/$C$5*1</f>
        <v>956.84013404297264</v>
      </c>
      <c r="C216" s="38">
        <v>970.81</v>
      </c>
      <c r="D216" s="38">
        <f t="shared" si="231"/>
        <v>1014.2052069999999</v>
      </c>
      <c r="E216" s="38">
        <f t="shared" si="231"/>
        <v>996.55803639819987</v>
      </c>
      <c r="F216" s="38">
        <f t="shared" si="231"/>
        <v>1022.6678569518327</v>
      </c>
      <c r="G216" s="38">
        <f t="shared" si="231"/>
        <v>1044.3484155192116</v>
      </c>
      <c r="H216" s="38">
        <f t="shared" si="231"/>
        <v>1078.8119132313454</v>
      </c>
      <c r="I216" s="38">
        <f t="shared" si="231"/>
        <v>1083.6665668408864</v>
      </c>
      <c r="J216" s="38">
        <f t="shared" si="231"/>
        <v>1085.4004333478319</v>
      </c>
      <c r="K216" s="38">
        <f t="shared" si="232"/>
        <v>1092.67</v>
      </c>
      <c r="L216" s="38">
        <f t="shared" si="232"/>
        <v>1088.95</v>
      </c>
      <c r="M216" s="38">
        <f t="shared" si="233"/>
        <v>1110.08</v>
      </c>
      <c r="N216" s="33">
        <f t="shared" si="233"/>
        <v>1110.08</v>
      </c>
      <c r="O216" s="133">
        <f t="shared" si="233"/>
        <v>1135.94</v>
      </c>
      <c r="P216" s="133">
        <f t="shared" si="233"/>
        <v>1164.45</v>
      </c>
      <c r="Q216" s="100">
        <f t="shared" ref="Q216:R216" si="236">P216*Q$5</f>
        <v>1164.45</v>
      </c>
      <c r="R216" s="100">
        <f t="shared" si="236"/>
        <v>1182.7318650000002</v>
      </c>
      <c r="S216" s="100">
        <f t="shared" si="234"/>
        <v>1204.2575849430002</v>
      </c>
      <c r="T216" s="100">
        <f t="shared" si="234"/>
        <v>1380.320043861667</v>
      </c>
      <c r="U216" s="104">
        <f t="shared" si="234"/>
        <v>1410.6870848266237</v>
      </c>
      <c r="V216" s="106">
        <f>ROUND(U216,0)</f>
        <v>1411</v>
      </c>
    </row>
    <row r="217" spans="1:22" x14ac:dyDescent="0.2">
      <c r="A217" s="26" t="s">
        <v>86</v>
      </c>
      <c r="B217" s="215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7"/>
    </row>
    <row r="218" spans="1:22" x14ac:dyDescent="0.2">
      <c r="A218" s="24" t="s">
        <v>83</v>
      </c>
      <c r="B218" s="36">
        <f>C218/$C$5*1</f>
        <v>57058.377685787505</v>
      </c>
      <c r="C218" s="31">
        <v>57891.43</v>
      </c>
      <c r="D218" s="31">
        <f t="shared" ref="D218:J222" si="237">D$5*C218</f>
        <v>60479.176920999998</v>
      </c>
      <c r="E218" s="31">
        <f t="shared" si="237"/>
        <v>59426.839242574599</v>
      </c>
      <c r="F218" s="31">
        <f t="shared" si="237"/>
        <v>60983.822430730055</v>
      </c>
      <c r="G218" s="31">
        <f t="shared" si="237"/>
        <v>62276.679466261536</v>
      </c>
      <c r="H218" s="31">
        <f t="shared" si="237"/>
        <v>64331.80988864816</v>
      </c>
      <c r="I218" s="31">
        <f t="shared" si="237"/>
        <v>64621.303033147073</v>
      </c>
      <c r="J218" s="31">
        <f t="shared" si="237"/>
        <v>64724.697118000113</v>
      </c>
      <c r="K218" s="31">
        <f t="shared" ref="K218:L222" si="238">ROUND(K$5*J218,2)</f>
        <v>65158.35</v>
      </c>
      <c r="L218" s="31">
        <f t="shared" si="238"/>
        <v>64936.81</v>
      </c>
      <c r="M218" s="31">
        <f t="shared" ref="M218:P222" si="239">ROUND(M$5*L218,2)</f>
        <v>66196.58</v>
      </c>
      <c r="N218" s="31">
        <f t="shared" si="239"/>
        <v>66196.58</v>
      </c>
      <c r="O218" s="6">
        <f t="shared" si="239"/>
        <v>67738.960000000006</v>
      </c>
      <c r="P218" s="146">
        <f t="shared" si="239"/>
        <v>69439.210000000006</v>
      </c>
      <c r="Q218" s="100">
        <f t="shared" ref="Q218:R218" si="240">P218*Q$5</f>
        <v>69439.210000000006</v>
      </c>
      <c r="R218" s="100">
        <f t="shared" si="240"/>
        <v>70529.405597000004</v>
      </c>
      <c r="S218" s="100">
        <f t="shared" si="234"/>
        <v>71813.040778865397</v>
      </c>
      <c r="T218" s="100">
        <f t="shared" si="234"/>
        <v>82312.107340735529</v>
      </c>
      <c r="U218" s="104">
        <f t="shared" si="234"/>
        <v>84122.973702231713</v>
      </c>
      <c r="V218" s="106">
        <f t="shared" ref="V218:V222" si="241">ROUND(U218,0)</f>
        <v>84123</v>
      </c>
    </row>
    <row r="219" spans="1:22" x14ac:dyDescent="0.2">
      <c r="A219" s="24" t="s">
        <v>84</v>
      </c>
      <c r="B219" s="25">
        <f>C219/$C$5*1</f>
        <v>44509.865957027403</v>
      </c>
      <c r="C219" s="31">
        <v>45159.71</v>
      </c>
      <c r="D219" s="31">
        <f t="shared" si="237"/>
        <v>47178.349037</v>
      </c>
      <c r="E219" s="31">
        <f t="shared" si="237"/>
        <v>46357.445763756201</v>
      </c>
      <c r="F219" s="31">
        <f t="shared" si="237"/>
        <v>47572.010842766613</v>
      </c>
      <c r="G219" s="31">
        <f t="shared" si="237"/>
        <v>48580.537472633267</v>
      </c>
      <c r="H219" s="31">
        <f t="shared" si="237"/>
        <v>50183.695209230158</v>
      </c>
      <c r="I219" s="31">
        <f t="shared" si="237"/>
        <v>50409.521837671695</v>
      </c>
      <c r="J219" s="31">
        <f t="shared" si="237"/>
        <v>50490.177072611972</v>
      </c>
      <c r="K219" s="31">
        <f t="shared" si="238"/>
        <v>50828.46</v>
      </c>
      <c r="L219" s="31">
        <f t="shared" si="238"/>
        <v>50655.64</v>
      </c>
      <c r="M219" s="31">
        <f t="shared" si="239"/>
        <v>51638.36</v>
      </c>
      <c r="N219" s="31">
        <f t="shared" si="239"/>
        <v>51638.36</v>
      </c>
      <c r="O219" s="6">
        <f t="shared" si="239"/>
        <v>52841.53</v>
      </c>
      <c r="P219" s="146">
        <f t="shared" si="239"/>
        <v>54167.85</v>
      </c>
      <c r="Q219" s="100">
        <f t="shared" ref="Q219:R219" si="242">P219*Q$5</f>
        <v>54167.85</v>
      </c>
      <c r="R219" s="100">
        <f t="shared" si="242"/>
        <v>55018.285244999999</v>
      </c>
      <c r="S219" s="100">
        <f t="shared" si="234"/>
        <v>56019.618036458996</v>
      </c>
      <c r="T219" s="100">
        <f t="shared" si="234"/>
        <v>64209.686193389309</v>
      </c>
      <c r="U219" s="104">
        <f t="shared" si="234"/>
        <v>65622.299289643881</v>
      </c>
      <c r="V219" s="106">
        <f t="shared" si="241"/>
        <v>65622</v>
      </c>
    </row>
    <row r="220" spans="1:22" x14ac:dyDescent="0.2">
      <c r="A220" s="24" t="s">
        <v>85</v>
      </c>
      <c r="B220" s="25">
        <f>C220/$C$5*1</f>
        <v>19350.808200275973</v>
      </c>
      <c r="C220" s="31">
        <v>19633.330000000002</v>
      </c>
      <c r="D220" s="31">
        <f t="shared" si="237"/>
        <v>20510.939851000003</v>
      </c>
      <c r="E220" s="31">
        <f t="shared" si="237"/>
        <v>20154.049497592605</v>
      </c>
      <c r="F220" s="31">
        <f t="shared" si="237"/>
        <v>20682.085594429533</v>
      </c>
      <c r="G220" s="31">
        <f t="shared" si="237"/>
        <v>21120.545809031442</v>
      </c>
      <c r="H220" s="31">
        <f t="shared" si="237"/>
        <v>21817.523820729479</v>
      </c>
      <c r="I220" s="31">
        <f t="shared" si="237"/>
        <v>21915.70267792276</v>
      </c>
      <c r="J220" s="31">
        <f t="shared" si="237"/>
        <v>21950.767802207436</v>
      </c>
      <c r="K220" s="31">
        <f t="shared" si="238"/>
        <v>22097.84</v>
      </c>
      <c r="L220" s="31">
        <f t="shared" si="238"/>
        <v>22022.71</v>
      </c>
      <c r="M220" s="31">
        <f t="shared" si="239"/>
        <v>22449.95</v>
      </c>
      <c r="N220" s="31">
        <f t="shared" si="239"/>
        <v>22449.95</v>
      </c>
      <c r="O220" s="6">
        <f t="shared" si="239"/>
        <v>22973.03</v>
      </c>
      <c r="P220" s="146">
        <f t="shared" si="239"/>
        <v>23549.65</v>
      </c>
      <c r="Q220" s="100">
        <f t="shared" ref="Q220:R220" si="243">P220*Q$5</f>
        <v>23549.65</v>
      </c>
      <c r="R220" s="100">
        <f t="shared" si="243"/>
        <v>23919.379505000001</v>
      </c>
      <c r="S220" s="100">
        <f t="shared" si="234"/>
        <v>24354.712211991002</v>
      </c>
      <c r="T220" s="100">
        <f t="shared" si="234"/>
        <v>27915.371137384089</v>
      </c>
      <c r="U220" s="104">
        <f t="shared" si="234"/>
        <v>28529.509302406539</v>
      </c>
      <c r="V220" s="106">
        <f t="shared" si="241"/>
        <v>28530</v>
      </c>
    </row>
    <row r="221" spans="1:22" x14ac:dyDescent="0.2">
      <c r="A221" s="24" t="s">
        <v>87</v>
      </c>
      <c r="B221" s="25">
        <f>C221/$C$5*1</f>
        <v>12601.241868716736</v>
      </c>
      <c r="C221" s="31">
        <v>12785.22</v>
      </c>
      <c r="D221" s="31">
        <f t="shared" si="237"/>
        <v>13356.719333999999</v>
      </c>
      <c r="E221" s="31">
        <f t="shared" si="237"/>
        <v>13124.3124175884</v>
      </c>
      <c r="F221" s="31">
        <f t="shared" si="237"/>
        <v>13468.169402929216</v>
      </c>
      <c r="G221" s="31">
        <f t="shared" si="237"/>
        <v>13753.694594271317</v>
      </c>
      <c r="H221" s="31">
        <f t="shared" si="237"/>
        <v>14207.56651588227</v>
      </c>
      <c r="I221" s="31">
        <f t="shared" si="237"/>
        <v>14271.50056520374</v>
      </c>
      <c r="J221" s="31">
        <f t="shared" si="237"/>
        <v>14294.334966108067</v>
      </c>
      <c r="K221" s="31">
        <f t="shared" si="238"/>
        <v>14390.11</v>
      </c>
      <c r="L221" s="31">
        <f t="shared" si="238"/>
        <v>14341.18</v>
      </c>
      <c r="M221" s="31">
        <f t="shared" si="239"/>
        <v>14619.4</v>
      </c>
      <c r="N221" s="31">
        <f t="shared" si="239"/>
        <v>14619.4</v>
      </c>
      <c r="O221" s="6">
        <f t="shared" si="239"/>
        <v>14960.03</v>
      </c>
      <c r="P221" s="146">
        <f t="shared" si="239"/>
        <v>15335.53</v>
      </c>
      <c r="Q221" s="100">
        <f t="shared" ref="Q221:R221" si="244">P221*Q$5</f>
        <v>15335.53</v>
      </c>
      <c r="R221" s="100">
        <f t="shared" si="244"/>
        <v>15576.297821000002</v>
      </c>
      <c r="S221" s="100">
        <f t="shared" si="234"/>
        <v>15859.786441342201</v>
      </c>
      <c r="T221" s="100">
        <f t="shared" si="234"/>
        <v>18178.487219066432</v>
      </c>
      <c r="U221" s="104">
        <f t="shared" si="234"/>
        <v>18578.413937885893</v>
      </c>
      <c r="V221" s="106">
        <f t="shared" si="241"/>
        <v>18578</v>
      </c>
    </row>
    <row r="222" spans="1:22" x14ac:dyDescent="0.2">
      <c r="A222" s="24" t="s">
        <v>88</v>
      </c>
      <c r="B222" s="25">
        <f>C222/$C$5*1</f>
        <v>1454.6422235363691</v>
      </c>
      <c r="C222" s="31">
        <v>1475.88</v>
      </c>
      <c r="D222" s="31">
        <f t="shared" si="237"/>
        <v>1541.851836</v>
      </c>
      <c r="E222" s="31">
        <f t="shared" si="237"/>
        <v>1515.0236140536001</v>
      </c>
      <c r="F222" s="31">
        <f t="shared" si="237"/>
        <v>1554.7172327418045</v>
      </c>
      <c r="G222" s="31">
        <f t="shared" si="237"/>
        <v>1587.677238075931</v>
      </c>
      <c r="H222" s="31">
        <f t="shared" si="237"/>
        <v>1640.0705869324365</v>
      </c>
      <c r="I222" s="31">
        <f t="shared" si="237"/>
        <v>1647.4509045736324</v>
      </c>
      <c r="J222" s="31">
        <f t="shared" si="237"/>
        <v>1650.0868260209504</v>
      </c>
      <c r="K222" s="31">
        <f t="shared" si="238"/>
        <v>1661.14</v>
      </c>
      <c r="L222" s="31">
        <f t="shared" si="238"/>
        <v>1655.49</v>
      </c>
      <c r="M222" s="31">
        <f t="shared" si="239"/>
        <v>1687.61</v>
      </c>
      <c r="N222" s="31">
        <f t="shared" si="239"/>
        <v>1687.61</v>
      </c>
      <c r="O222" s="6">
        <f t="shared" si="239"/>
        <v>1726.93</v>
      </c>
      <c r="P222" s="146">
        <f t="shared" si="239"/>
        <v>1770.28</v>
      </c>
      <c r="Q222" s="100">
        <f t="shared" ref="Q222:R222" si="245">P222*Q$5</f>
        <v>1770.28</v>
      </c>
      <c r="R222" s="100">
        <f t="shared" si="245"/>
        <v>1798.073396</v>
      </c>
      <c r="S222" s="100">
        <f t="shared" si="234"/>
        <v>1830.7983318071999</v>
      </c>
      <c r="T222" s="100">
        <f t="shared" si="234"/>
        <v>2098.4610479174125</v>
      </c>
      <c r="U222" s="104">
        <f t="shared" si="234"/>
        <v>2144.6271909715956</v>
      </c>
      <c r="V222" s="106">
        <f t="shared" si="241"/>
        <v>2145</v>
      </c>
    </row>
    <row r="223" spans="1:22" x14ac:dyDescent="0.2">
      <c r="A223" s="26" t="s">
        <v>89</v>
      </c>
      <c r="B223" s="218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20"/>
    </row>
    <row r="224" spans="1:22" x14ac:dyDescent="0.2">
      <c r="A224" s="24" t="s">
        <v>83</v>
      </c>
      <c r="B224" s="36">
        <f t="shared" ref="B224:B229" si="246">C224/$C$5*1</f>
        <v>58015.217819830475</v>
      </c>
      <c r="C224" s="31">
        <f t="shared" ref="C224:H226" si="247">C214+C218</f>
        <v>58862.239999999998</v>
      </c>
      <c r="D224" s="31">
        <f t="shared" si="247"/>
        <v>61493.382127999997</v>
      </c>
      <c r="E224" s="31">
        <f t="shared" si="247"/>
        <v>60423.3972789728</v>
      </c>
      <c r="F224" s="31">
        <f t="shared" si="247"/>
        <v>62006.490287681889</v>
      </c>
      <c r="G224" s="31">
        <f t="shared" si="247"/>
        <v>63321.027881780748</v>
      </c>
      <c r="H224" s="31">
        <f t="shared" si="247"/>
        <v>65410.621801879504</v>
      </c>
      <c r="I224" s="31">
        <f t="shared" ref="I224:J226" si="248">I214+I218</f>
        <v>65704.969599987962</v>
      </c>
      <c r="J224" s="31">
        <f t="shared" si="248"/>
        <v>65810.09755134795</v>
      </c>
      <c r="K224" s="31">
        <f t="shared" ref="K224:L229" si="249">ROUND(K$5*J224,2)</f>
        <v>66251.03</v>
      </c>
      <c r="L224" s="31">
        <f t="shared" si="249"/>
        <v>66025.78</v>
      </c>
      <c r="M224" s="31">
        <f t="shared" ref="M224:P229" si="250">ROUND(M$5*L224,2)</f>
        <v>67306.679999999993</v>
      </c>
      <c r="N224" s="31">
        <f t="shared" si="250"/>
        <v>67306.679999999993</v>
      </c>
      <c r="O224" s="6">
        <f t="shared" si="250"/>
        <v>68874.929999999993</v>
      </c>
      <c r="P224" s="146">
        <f t="shared" si="250"/>
        <v>70603.69</v>
      </c>
      <c r="Q224" s="100">
        <f t="shared" ref="Q224:R224" si="251">P224*Q$5</f>
        <v>70603.69</v>
      </c>
      <c r="R224" s="100">
        <f t="shared" si="251"/>
        <v>71712.167933000004</v>
      </c>
      <c r="S224" s="100">
        <f t="shared" si="234"/>
        <v>73017.329389380597</v>
      </c>
      <c r="T224" s="100">
        <f t="shared" si="234"/>
        <v>83692.462946108048</v>
      </c>
      <c r="U224" s="104">
        <f t="shared" si="234"/>
        <v>85533.697130922432</v>
      </c>
      <c r="V224" s="106">
        <f t="shared" ref="V224:V229" si="252">ROUND(U224,0)</f>
        <v>85534</v>
      </c>
    </row>
    <row r="225" spans="1:22" x14ac:dyDescent="0.2">
      <c r="A225" s="24" t="s">
        <v>84</v>
      </c>
      <c r="B225" s="25">
        <f t="shared" si="246"/>
        <v>45466.706091070373</v>
      </c>
      <c r="C225" s="31">
        <f t="shared" si="247"/>
        <v>46130.52</v>
      </c>
      <c r="D225" s="31">
        <f t="shared" si="247"/>
        <v>48192.554243999999</v>
      </c>
      <c r="E225" s="31">
        <f t="shared" si="247"/>
        <v>47354.003800154402</v>
      </c>
      <c r="F225" s="31">
        <f t="shared" si="247"/>
        <v>48594.678699718446</v>
      </c>
      <c r="G225" s="31">
        <f t="shared" si="247"/>
        <v>49624.885888152479</v>
      </c>
      <c r="H225" s="31">
        <f t="shared" si="247"/>
        <v>51262.507122461502</v>
      </c>
      <c r="I225" s="31">
        <f t="shared" si="248"/>
        <v>51493.188404512584</v>
      </c>
      <c r="J225" s="31">
        <f t="shared" si="248"/>
        <v>51575.577505959802</v>
      </c>
      <c r="K225" s="31">
        <f t="shared" si="249"/>
        <v>51921.13</v>
      </c>
      <c r="L225" s="31">
        <f t="shared" si="249"/>
        <v>51744.6</v>
      </c>
      <c r="M225" s="31">
        <f t="shared" si="250"/>
        <v>52748.45</v>
      </c>
      <c r="N225" s="31">
        <f t="shared" si="250"/>
        <v>52748.45</v>
      </c>
      <c r="O225" s="6">
        <f t="shared" si="250"/>
        <v>53977.49</v>
      </c>
      <c r="P225" s="146">
        <f t="shared" si="250"/>
        <v>55332.32</v>
      </c>
      <c r="Q225" s="100">
        <f t="shared" ref="Q225:R225" si="253">P225*Q$5</f>
        <v>55332.32</v>
      </c>
      <c r="R225" s="100">
        <f t="shared" si="253"/>
        <v>56201.037424000002</v>
      </c>
      <c r="S225" s="100">
        <f t="shared" si="234"/>
        <v>57223.896305116803</v>
      </c>
      <c r="T225" s="100">
        <f t="shared" si="234"/>
        <v>65590.029944924885</v>
      </c>
      <c r="U225" s="104">
        <f t="shared" si="234"/>
        <v>67033.010603713235</v>
      </c>
      <c r="V225" s="106">
        <f t="shared" si="252"/>
        <v>67033</v>
      </c>
    </row>
    <row r="226" spans="1:22" x14ac:dyDescent="0.2">
      <c r="A226" s="24" t="s">
        <v>85</v>
      </c>
      <c r="B226" s="25">
        <f t="shared" si="246"/>
        <v>20307.648334318947</v>
      </c>
      <c r="C226" s="31">
        <f t="shared" si="247"/>
        <v>20604.140000000003</v>
      </c>
      <c r="D226" s="31">
        <f t="shared" si="247"/>
        <v>21525.145058000002</v>
      </c>
      <c r="E226" s="31">
        <f t="shared" si="247"/>
        <v>21150.607533990806</v>
      </c>
      <c r="F226" s="31">
        <f t="shared" si="247"/>
        <v>21704.753451381366</v>
      </c>
      <c r="G226" s="31">
        <f t="shared" si="247"/>
        <v>22164.894224550655</v>
      </c>
      <c r="H226" s="31">
        <f t="shared" si="247"/>
        <v>22896.335733960823</v>
      </c>
      <c r="I226" s="31">
        <f t="shared" si="248"/>
        <v>22999.369244763646</v>
      </c>
      <c r="J226" s="31">
        <f t="shared" si="248"/>
        <v>23036.168235555269</v>
      </c>
      <c r="K226" s="31">
        <f t="shared" si="249"/>
        <v>23190.51</v>
      </c>
      <c r="L226" s="31">
        <f t="shared" si="249"/>
        <v>23111.66</v>
      </c>
      <c r="M226" s="31">
        <f t="shared" si="250"/>
        <v>23560.03</v>
      </c>
      <c r="N226" s="31">
        <f t="shared" si="250"/>
        <v>23560.03</v>
      </c>
      <c r="O226" s="6">
        <f t="shared" si="250"/>
        <v>24108.98</v>
      </c>
      <c r="P226" s="146">
        <f t="shared" si="250"/>
        <v>24714.12</v>
      </c>
      <c r="Q226" s="100">
        <f t="shared" ref="Q226:R226" si="254">P226*Q$5</f>
        <v>24714.12</v>
      </c>
      <c r="R226" s="100">
        <f t="shared" si="254"/>
        <v>25102.131684</v>
      </c>
      <c r="S226" s="100">
        <f t="shared" si="234"/>
        <v>25558.990480648801</v>
      </c>
      <c r="T226" s="100">
        <f t="shared" si="234"/>
        <v>29295.714888919658</v>
      </c>
      <c r="U226" s="104">
        <f t="shared" si="234"/>
        <v>29940.22061647589</v>
      </c>
      <c r="V226" s="106">
        <f t="shared" si="252"/>
        <v>29940</v>
      </c>
    </row>
    <row r="227" spans="1:22" x14ac:dyDescent="0.2">
      <c r="A227" s="24" t="s">
        <v>87</v>
      </c>
      <c r="B227" s="25">
        <f t="shared" si="246"/>
        <v>12601.241868716736</v>
      </c>
      <c r="C227" s="31">
        <f t="shared" ref="C227:H228" si="255">C221</f>
        <v>12785.22</v>
      </c>
      <c r="D227" s="31">
        <f t="shared" si="255"/>
        <v>13356.719333999999</v>
      </c>
      <c r="E227" s="31">
        <f t="shared" si="255"/>
        <v>13124.3124175884</v>
      </c>
      <c r="F227" s="31">
        <f t="shared" si="255"/>
        <v>13468.169402929216</v>
      </c>
      <c r="G227" s="31">
        <f t="shared" si="255"/>
        <v>13753.694594271317</v>
      </c>
      <c r="H227" s="31">
        <f t="shared" si="255"/>
        <v>14207.56651588227</v>
      </c>
      <c r="I227" s="31">
        <f>I221</f>
        <v>14271.50056520374</v>
      </c>
      <c r="J227" s="31">
        <f>J221</f>
        <v>14294.334966108067</v>
      </c>
      <c r="K227" s="31">
        <f t="shared" si="249"/>
        <v>14390.11</v>
      </c>
      <c r="L227" s="31">
        <f t="shared" si="249"/>
        <v>14341.18</v>
      </c>
      <c r="M227" s="31">
        <f t="shared" si="250"/>
        <v>14619.4</v>
      </c>
      <c r="N227" s="31">
        <f t="shared" si="250"/>
        <v>14619.4</v>
      </c>
      <c r="O227" s="6">
        <f t="shared" si="250"/>
        <v>14960.03</v>
      </c>
      <c r="P227" s="146">
        <f t="shared" si="250"/>
        <v>15335.53</v>
      </c>
      <c r="Q227" s="8"/>
      <c r="R227" s="8"/>
      <c r="S227" s="8"/>
      <c r="T227" s="8"/>
      <c r="U227" s="8"/>
      <c r="V227" s="176"/>
    </row>
    <row r="228" spans="1:22" x14ac:dyDescent="0.2">
      <c r="A228" s="24" t="s">
        <v>88</v>
      </c>
      <c r="B228" s="25">
        <f t="shared" si="246"/>
        <v>1454.6422235363691</v>
      </c>
      <c r="C228" s="31">
        <f t="shared" si="255"/>
        <v>1475.88</v>
      </c>
      <c r="D228" s="31">
        <f t="shared" si="255"/>
        <v>1541.851836</v>
      </c>
      <c r="E228" s="31">
        <f t="shared" si="255"/>
        <v>1515.0236140536001</v>
      </c>
      <c r="F228" s="31">
        <f t="shared" si="255"/>
        <v>1554.7172327418045</v>
      </c>
      <c r="G228" s="31">
        <f t="shared" si="255"/>
        <v>1587.677238075931</v>
      </c>
      <c r="H228" s="31">
        <f t="shared" si="255"/>
        <v>1640.0705869324365</v>
      </c>
      <c r="I228" s="31">
        <f>I222</f>
        <v>1647.4509045736324</v>
      </c>
      <c r="J228" s="31">
        <f>J222</f>
        <v>1650.0868260209504</v>
      </c>
      <c r="K228" s="31">
        <f t="shared" si="249"/>
        <v>1661.14</v>
      </c>
      <c r="L228" s="31">
        <f t="shared" si="249"/>
        <v>1655.49</v>
      </c>
      <c r="M228" s="31">
        <f t="shared" si="250"/>
        <v>1687.61</v>
      </c>
      <c r="N228" s="31">
        <f t="shared" si="250"/>
        <v>1687.61</v>
      </c>
      <c r="O228" s="6">
        <f t="shared" si="250"/>
        <v>1726.93</v>
      </c>
      <c r="P228" s="146">
        <f t="shared" si="250"/>
        <v>1770.28</v>
      </c>
      <c r="Q228" s="100">
        <f t="shared" ref="Q228:R228" si="256">P228*Q$5</f>
        <v>1770.28</v>
      </c>
      <c r="R228" s="100">
        <f t="shared" si="256"/>
        <v>1798.073396</v>
      </c>
      <c r="S228" s="100">
        <f t="shared" si="234"/>
        <v>1830.7983318071999</v>
      </c>
      <c r="T228" s="100">
        <f t="shared" si="234"/>
        <v>2098.4610479174125</v>
      </c>
      <c r="U228" s="104">
        <f t="shared" si="234"/>
        <v>2144.6271909715956</v>
      </c>
      <c r="V228" s="106">
        <f t="shared" si="252"/>
        <v>2145</v>
      </c>
    </row>
    <row r="229" spans="1:22" x14ac:dyDescent="0.2">
      <c r="A229" s="40" t="s">
        <v>90</v>
      </c>
      <c r="B229" s="25">
        <f t="shared" si="246"/>
        <v>18.490045338064263</v>
      </c>
      <c r="C229" s="21">
        <v>18.760000000000002</v>
      </c>
      <c r="D229" s="31">
        <f t="shared" ref="D229:J229" si="257">ROUND(D$5*C229,2)</f>
        <v>19.600000000000001</v>
      </c>
      <c r="E229" s="31">
        <f t="shared" si="257"/>
        <v>19.260000000000002</v>
      </c>
      <c r="F229" s="31">
        <f t="shared" si="257"/>
        <v>19.760000000000002</v>
      </c>
      <c r="G229" s="31">
        <f t="shared" si="257"/>
        <v>20.18</v>
      </c>
      <c r="H229" s="31">
        <f t="shared" si="257"/>
        <v>20.85</v>
      </c>
      <c r="I229" s="31">
        <f t="shared" si="257"/>
        <v>20.94</v>
      </c>
      <c r="J229" s="31">
        <f t="shared" si="257"/>
        <v>20.97</v>
      </c>
      <c r="K229" s="31">
        <f t="shared" si="249"/>
        <v>21.11</v>
      </c>
      <c r="L229" s="31">
        <f t="shared" si="249"/>
        <v>21.04</v>
      </c>
      <c r="M229" s="31">
        <f t="shared" si="250"/>
        <v>21.45</v>
      </c>
      <c r="N229" s="31">
        <f t="shared" si="250"/>
        <v>21.45</v>
      </c>
      <c r="O229" s="6">
        <f t="shared" si="250"/>
        <v>21.95</v>
      </c>
      <c r="P229" s="146">
        <f t="shared" si="250"/>
        <v>22.5</v>
      </c>
      <c r="Q229" s="100">
        <f t="shared" ref="Q229:R229" si="258">P229*Q$5</f>
        <v>22.5</v>
      </c>
      <c r="R229" s="100">
        <f t="shared" si="258"/>
        <v>22.853250000000003</v>
      </c>
      <c r="S229" s="100">
        <f t="shared" si="234"/>
        <v>23.269179150000003</v>
      </c>
      <c r="T229" s="100">
        <f t="shared" si="234"/>
        <v>26.671133141730007</v>
      </c>
      <c r="U229" s="104">
        <f t="shared" si="234"/>
        <v>27.257898070848068</v>
      </c>
      <c r="V229" s="106">
        <f t="shared" si="252"/>
        <v>27</v>
      </c>
    </row>
    <row r="230" spans="1:22" ht="6" customHeight="1" x14ac:dyDescent="0.2">
      <c r="A230" s="191"/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</row>
    <row r="231" spans="1:22" x14ac:dyDescent="0.2">
      <c r="A231" s="205" t="s">
        <v>157</v>
      </c>
      <c r="B231" s="206"/>
      <c r="C231" s="17">
        <v>1.0145999999999999</v>
      </c>
      <c r="D231" s="41">
        <v>1.0447</v>
      </c>
      <c r="E231" s="41">
        <v>0.98260000000000003</v>
      </c>
      <c r="F231" s="41">
        <v>1.0262</v>
      </c>
      <c r="G231" s="41">
        <v>1.0212000000000001</v>
      </c>
      <c r="H231" s="42">
        <v>1.0329999999999999</v>
      </c>
      <c r="I231" s="41">
        <v>1.0044999999999999</v>
      </c>
      <c r="J231" s="17">
        <v>0.99380000000000002</v>
      </c>
      <c r="K231" s="17">
        <v>1.002</v>
      </c>
      <c r="L231" s="17">
        <v>1.002</v>
      </c>
      <c r="M231" s="159">
        <v>1.0221</v>
      </c>
      <c r="N231" s="159">
        <v>1</v>
      </c>
      <c r="O231" s="48">
        <v>1.0149999999999999</v>
      </c>
      <c r="P231" s="48">
        <v>1.016</v>
      </c>
      <c r="Q231" s="64">
        <v>1</v>
      </c>
      <c r="R231" s="64">
        <v>1.012</v>
      </c>
      <c r="S231" s="64">
        <v>1.0301</v>
      </c>
      <c r="T231" s="64">
        <v>1.117</v>
      </c>
      <c r="U231" s="63">
        <v>0.99860000000000004</v>
      </c>
      <c r="V231" s="160" t="s">
        <v>178</v>
      </c>
    </row>
    <row r="232" spans="1:22" x14ac:dyDescent="0.2">
      <c r="A232" s="158" t="s">
        <v>158</v>
      </c>
      <c r="B232" s="193"/>
      <c r="C232" s="194"/>
      <c r="D232" s="194"/>
      <c r="E232" s="194"/>
      <c r="F232" s="194"/>
      <c r="G232" s="194"/>
      <c r="H232" s="194"/>
      <c r="I232" s="194"/>
      <c r="J232" s="194"/>
      <c r="K232" s="194"/>
      <c r="L232" s="194"/>
      <c r="M232" s="194"/>
      <c r="N232" s="194"/>
      <c r="O232" s="194"/>
      <c r="P232" s="194"/>
      <c r="Q232" s="194"/>
      <c r="R232" s="194"/>
      <c r="S232" s="194"/>
      <c r="T232" s="194"/>
      <c r="U232" s="194"/>
      <c r="V232" s="194"/>
    </row>
    <row r="233" spans="1:22" x14ac:dyDescent="0.2">
      <c r="A233" s="195" t="s">
        <v>159</v>
      </c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7"/>
    </row>
    <row r="234" spans="1:22" x14ac:dyDescent="0.2">
      <c r="A234" s="198" t="s">
        <v>160</v>
      </c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200"/>
    </row>
    <row r="235" spans="1:22" x14ac:dyDescent="0.2">
      <c r="A235" s="156" t="s">
        <v>71</v>
      </c>
      <c r="B235" s="34"/>
      <c r="C235" s="36">
        <v>2585.6799999999998</v>
      </c>
      <c r="D235" s="36">
        <f>ROUND(C235*$D$231,2)</f>
        <v>2701.26</v>
      </c>
      <c r="E235" s="36">
        <f>ROUND(D235*$E$231,2)</f>
        <v>2654.26</v>
      </c>
      <c r="F235" s="36">
        <f>ROUND(E235*$F$231,2)</f>
        <v>2723.8</v>
      </c>
      <c r="G235" s="36">
        <f>ROUND(F235*$G$231,2)</f>
        <v>2781.54</v>
      </c>
      <c r="H235" s="36">
        <f>ROUND(G235*$H$231,2)</f>
        <v>2873.33</v>
      </c>
      <c r="I235" s="36">
        <f>ROUND(H235*$I$231,2)</f>
        <v>2886.26</v>
      </c>
      <c r="J235" s="36">
        <f>ROUND(I235*$J$231,2)</f>
        <v>2868.37</v>
      </c>
      <c r="K235" s="36">
        <f t="shared" ref="K235:P236" si="259">ROUND(K$231*J235,2)</f>
        <v>2874.11</v>
      </c>
      <c r="L235" s="36">
        <f t="shared" si="259"/>
        <v>2879.86</v>
      </c>
      <c r="M235" s="36">
        <f t="shared" si="259"/>
        <v>2943.5</v>
      </c>
      <c r="N235" s="36">
        <f t="shared" si="259"/>
        <v>2943.5</v>
      </c>
      <c r="O235" s="157">
        <f t="shared" si="259"/>
        <v>2987.65</v>
      </c>
      <c r="P235" s="157">
        <f t="shared" si="259"/>
        <v>3035.45</v>
      </c>
      <c r="Q235" s="107">
        <f>P235*Q$231</f>
        <v>3035.45</v>
      </c>
      <c r="R235" s="107">
        <f>Q235*R$231</f>
        <v>3071.8753999999999</v>
      </c>
      <c r="S235" s="171">
        <f t="shared" ref="S235:U236" si="260">R235*S$231</f>
        <v>3164.33884954</v>
      </c>
      <c r="T235" s="107">
        <f t="shared" si="260"/>
        <v>3534.5664949361799</v>
      </c>
      <c r="U235" s="177">
        <f t="shared" si="260"/>
        <v>3529.6181018432694</v>
      </c>
      <c r="V235" s="178">
        <f>ROUND(U235,0)</f>
        <v>3530</v>
      </c>
    </row>
    <row r="236" spans="1:22" x14ac:dyDescent="0.2">
      <c r="A236" s="154" t="s">
        <v>168</v>
      </c>
      <c r="B236" s="32"/>
      <c r="C236" s="145">
        <v>314.16000000000003</v>
      </c>
      <c r="D236" s="145">
        <f>ROUND(C236*$D$231,2)</f>
        <v>328.2</v>
      </c>
      <c r="E236" s="145">
        <f>ROUND(D236*$E$231,2)</f>
        <v>322.49</v>
      </c>
      <c r="F236" s="145">
        <f>ROUND(E236*$F$231,2)</f>
        <v>330.94</v>
      </c>
      <c r="G236" s="145">
        <f>ROUND(F236*$G$231,2)</f>
        <v>337.96</v>
      </c>
      <c r="H236" s="145">
        <f>ROUND(G236*$H$231,2)</f>
        <v>349.11</v>
      </c>
      <c r="I236" s="145">
        <f>ROUND(H236*$I$231,2)+0.01</f>
        <v>350.69</v>
      </c>
      <c r="J236" s="145">
        <f>ROUND(I236*$J$231,2)</f>
        <v>348.52</v>
      </c>
      <c r="K236" s="145">
        <f t="shared" si="259"/>
        <v>349.22</v>
      </c>
      <c r="L236" s="145">
        <f t="shared" si="259"/>
        <v>349.92</v>
      </c>
      <c r="M236" s="145">
        <f t="shared" si="259"/>
        <v>357.65</v>
      </c>
      <c r="N236" s="145">
        <f t="shared" si="259"/>
        <v>357.65</v>
      </c>
      <c r="O236" s="155">
        <f t="shared" si="259"/>
        <v>363.01</v>
      </c>
      <c r="P236" s="155">
        <f t="shared" si="259"/>
        <v>368.82</v>
      </c>
      <c r="Q236" s="107">
        <f>P236*Q$231</f>
        <v>368.82</v>
      </c>
      <c r="R236" s="107">
        <f>Q236*R$231</f>
        <v>373.24583999999999</v>
      </c>
      <c r="S236" s="171">
        <f t="shared" si="260"/>
        <v>384.48053978399997</v>
      </c>
      <c r="T236" s="107">
        <f t="shared" si="260"/>
        <v>429.46476293872797</v>
      </c>
      <c r="U236" s="177">
        <f t="shared" si="260"/>
        <v>428.8635122706138</v>
      </c>
      <c r="V236" s="178">
        <f>ROUND(U236,0)</f>
        <v>429</v>
      </c>
    </row>
    <row r="237" spans="1:22" x14ac:dyDescent="0.2">
      <c r="A237" s="201" t="s">
        <v>161</v>
      </c>
      <c r="B237" s="202"/>
      <c r="C237" s="202"/>
      <c r="D237" s="202"/>
      <c r="E237" s="202"/>
      <c r="F237" s="202"/>
      <c r="G237" s="202"/>
      <c r="H237" s="202"/>
      <c r="I237" s="202"/>
      <c r="J237" s="202"/>
      <c r="K237" s="202"/>
      <c r="L237" s="202"/>
      <c r="M237" s="202"/>
      <c r="N237" s="202"/>
      <c r="O237" s="202"/>
      <c r="P237" s="202"/>
      <c r="Q237" s="199"/>
      <c r="R237" s="199"/>
      <c r="S237" s="199"/>
      <c r="T237" s="199"/>
      <c r="U237" s="203"/>
      <c r="V237" s="204"/>
    </row>
    <row r="238" spans="1:22" x14ac:dyDescent="0.2">
      <c r="A238" s="156" t="s">
        <v>71</v>
      </c>
      <c r="B238" s="34"/>
      <c r="C238" s="36">
        <v>3317.85</v>
      </c>
      <c r="D238" s="36">
        <f>ROUND(C238*$D$231,2)</f>
        <v>3466.16</v>
      </c>
      <c r="E238" s="36">
        <f>ROUND(D238*$E$231,2)</f>
        <v>3405.85</v>
      </c>
      <c r="F238" s="36">
        <f>ROUND(E238*$F$231,2)</f>
        <v>3495.08</v>
      </c>
      <c r="G238" s="36">
        <f>ROUND(F238*$G$231,2)</f>
        <v>3569.18</v>
      </c>
      <c r="H238" s="36">
        <f>ROUND(G238*$H$231,2)</f>
        <v>3686.96</v>
      </c>
      <c r="I238" s="36">
        <f>ROUND(H238*$I$231,2)</f>
        <v>3703.55</v>
      </c>
      <c r="J238" s="36">
        <f>ROUND(I238*$J$231,2)</f>
        <v>3680.59</v>
      </c>
      <c r="K238" s="36">
        <f t="shared" ref="K238:P239" si="261">ROUND(K$231*J238,2)</f>
        <v>3687.95</v>
      </c>
      <c r="L238" s="36">
        <f t="shared" si="261"/>
        <v>3695.33</v>
      </c>
      <c r="M238" s="36">
        <f t="shared" si="261"/>
        <v>3777</v>
      </c>
      <c r="N238" s="36">
        <f t="shared" si="261"/>
        <v>3777</v>
      </c>
      <c r="O238" s="157">
        <f t="shared" si="261"/>
        <v>3833.66</v>
      </c>
      <c r="P238" s="157">
        <f t="shared" si="261"/>
        <v>3895</v>
      </c>
      <c r="Q238" s="107">
        <f>P238*Q$231</f>
        <v>3895</v>
      </c>
      <c r="R238" s="107">
        <f>Q238*R$231</f>
        <v>3941.7400000000002</v>
      </c>
      <c r="S238" s="171">
        <f t="shared" ref="S238:U239" si="262">R238*S$231</f>
        <v>4060.3863740000002</v>
      </c>
      <c r="T238" s="107">
        <f t="shared" si="262"/>
        <v>4535.4515797579998</v>
      </c>
      <c r="U238" s="177">
        <f t="shared" si="262"/>
        <v>4529.101947546339</v>
      </c>
      <c r="V238" s="178">
        <f t="shared" ref="V238:V239" si="263">ROUND(U238,0)</f>
        <v>4529</v>
      </c>
    </row>
    <row r="239" spans="1:22" x14ac:dyDescent="0.2">
      <c r="A239" s="154" t="s">
        <v>168</v>
      </c>
      <c r="B239" s="32"/>
      <c r="C239" s="145">
        <v>397.55</v>
      </c>
      <c r="D239" s="145">
        <f>ROUND(C239*$D$231,2)</f>
        <v>415.32</v>
      </c>
      <c r="E239" s="145">
        <f>ROUND(D239*$E$231,2)</f>
        <v>408.09</v>
      </c>
      <c r="F239" s="145">
        <f>ROUND(E239*$F$231,2)</f>
        <v>418.78</v>
      </c>
      <c r="G239" s="145">
        <f>ROUND(F239*$G$231,2)</f>
        <v>427.66</v>
      </c>
      <c r="H239" s="145">
        <f>ROUND(G239*$H$231,2)</f>
        <v>441.77</v>
      </c>
      <c r="I239" s="145">
        <f>ROUND(H239*$I$231,2)</f>
        <v>443.76</v>
      </c>
      <c r="J239" s="145">
        <f>ROUND(I239*$J$231,2)+0.01</f>
        <v>441.02</v>
      </c>
      <c r="K239" s="145">
        <f t="shared" si="261"/>
        <v>441.9</v>
      </c>
      <c r="L239" s="145">
        <f t="shared" si="261"/>
        <v>442.78</v>
      </c>
      <c r="M239" s="145">
        <f t="shared" si="261"/>
        <v>452.57</v>
      </c>
      <c r="N239" s="145">
        <f t="shared" si="261"/>
        <v>452.57</v>
      </c>
      <c r="O239" s="155">
        <f t="shared" si="261"/>
        <v>459.36</v>
      </c>
      <c r="P239" s="155">
        <f t="shared" si="261"/>
        <v>466.71</v>
      </c>
      <c r="Q239" s="107">
        <f>P239*Q$231</f>
        <v>466.71</v>
      </c>
      <c r="R239" s="107">
        <f>Q239*R$231</f>
        <v>472.31052</v>
      </c>
      <c r="S239" s="171">
        <f t="shared" si="262"/>
        <v>486.52706665200003</v>
      </c>
      <c r="T239" s="107">
        <f t="shared" si="262"/>
        <v>543.45073345028402</v>
      </c>
      <c r="U239" s="177">
        <f t="shared" si="262"/>
        <v>542.68990242345365</v>
      </c>
      <c r="V239" s="178">
        <f t="shared" si="263"/>
        <v>543</v>
      </c>
    </row>
    <row r="240" spans="1:22" x14ac:dyDescent="0.2">
      <c r="A240" s="179" t="s">
        <v>162</v>
      </c>
      <c r="B240" s="180"/>
      <c r="C240" s="180"/>
      <c r="D240" s="180"/>
      <c r="E240" s="180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83"/>
      <c r="R240" s="183"/>
      <c r="S240" s="183"/>
      <c r="T240" s="183"/>
      <c r="U240" s="184"/>
      <c r="V240" s="185"/>
    </row>
    <row r="241" spans="1:22" x14ac:dyDescent="0.2">
      <c r="A241" s="156" t="s">
        <v>71</v>
      </c>
      <c r="B241" s="34"/>
      <c r="C241" s="36">
        <v>3627.82</v>
      </c>
      <c r="D241" s="36">
        <f>ROUND(C241*$D$231,2)</f>
        <v>3789.98</v>
      </c>
      <c r="E241" s="36">
        <f>ROUND(D241*$E$231,2)</f>
        <v>3724.03</v>
      </c>
      <c r="F241" s="36">
        <f>ROUND(E241*$F$231,2)</f>
        <v>3821.6</v>
      </c>
      <c r="G241" s="36">
        <f>ROUND(F241*$G$231,2)</f>
        <v>3902.62</v>
      </c>
      <c r="H241" s="36">
        <f>ROUND(G241*$H$231,2)</f>
        <v>4031.41</v>
      </c>
      <c r="I241" s="36">
        <f>ROUND(H241*$I$231,2)</f>
        <v>4049.55</v>
      </c>
      <c r="J241" s="36">
        <f>ROUND(I241*$J$231,2)</f>
        <v>4024.44</v>
      </c>
      <c r="K241" s="36">
        <f t="shared" ref="K241:P242" si="264">ROUND(K$231*J241,2)</f>
        <v>4032.49</v>
      </c>
      <c r="L241" s="36">
        <f t="shared" si="264"/>
        <v>4040.55</v>
      </c>
      <c r="M241" s="36">
        <f t="shared" si="264"/>
        <v>4129.8500000000004</v>
      </c>
      <c r="N241" s="36">
        <f t="shared" si="264"/>
        <v>4129.8500000000004</v>
      </c>
      <c r="O241" s="157">
        <f t="shared" si="264"/>
        <v>4191.8</v>
      </c>
      <c r="P241" s="157">
        <f t="shared" si="264"/>
        <v>4258.87</v>
      </c>
      <c r="Q241" s="107">
        <f>P241*Q$231</f>
        <v>4258.87</v>
      </c>
      <c r="R241" s="107">
        <f>Q241*R$231</f>
        <v>4309.9764400000004</v>
      </c>
      <c r="S241" s="171">
        <f t="shared" ref="S241:U242" si="265">R241*S$231</f>
        <v>4439.706730844</v>
      </c>
      <c r="T241" s="107">
        <f t="shared" si="265"/>
        <v>4959.1524183527481</v>
      </c>
      <c r="U241" s="177">
        <f t="shared" si="265"/>
        <v>4952.2096049670545</v>
      </c>
      <c r="V241" s="178">
        <f t="shared" ref="V241:V242" si="266">ROUND(U241,0)</f>
        <v>4952</v>
      </c>
    </row>
    <row r="242" spans="1:22" x14ac:dyDescent="0.2">
      <c r="A242" s="154" t="s">
        <v>168</v>
      </c>
      <c r="B242" s="32"/>
      <c r="C242" s="145">
        <v>429.02</v>
      </c>
      <c r="D242" s="145">
        <f>ROUND(C242*$D$231,2)</f>
        <v>448.2</v>
      </c>
      <c r="E242" s="145">
        <f>ROUND(D242*$E$231,2)</f>
        <v>440.4</v>
      </c>
      <c r="F242" s="145">
        <f>ROUND(E242*$F$231,2)</f>
        <v>451.94</v>
      </c>
      <c r="G242" s="145">
        <f>ROUND(F242*$G$231,2)</f>
        <v>461.52</v>
      </c>
      <c r="H242" s="145">
        <f>ROUND(G242*$H$231,2)</f>
        <v>476.75</v>
      </c>
      <c r="I242" s="145">
        <f>ROUND(H242*$I$231,2)</f>
        <v>478.9</v>
      </c>
      <c r="J242" s="145">
        <f>ROUND(I242*$J$231,2)</f>
        <v>475.93</v>
      </c>
      <c r="K242" s="145">
        <f t="shared" si="264"/>
        <v>476.88</v>
      </c>
      <c r="L242" s="145">
        <f t="shared" si="264"/>
        <v>477.83</v>
      </c>
      <c r="M242" s="145">
        <f t="shared" si="264"/>
        <v>488.39</v>
      </c>
      <c r="N242" s="145">
        <f t="shared" si="264"/>
        <v>488.39</v>
      </c>
      <c r="O242" s="155">
        <f t="shared" si="264"/>
        <v>495.72</v>
      </c>
      <c r="P242" s="155">
        <f t="shared" si="264"/>
        <v>503.65</v>
      </c>
      <c r="Q242" s="107">
        <f>P242*Q$231</f>
        <v>503.65</v>
      </c>
      <c r="R242" s="107">
        <f>Q242*R$231</f>
        <v>509.69380000000001</v>
      </c>
      <c r="S242" s="171">
        <f t="shared" si="265"/>
        <v>525.03558338000005</v>
      </c>
      <c r="T242" s="107">
        <f t="shared" si="265"/>
        <v>586.46474663546007</v>
      </c>
      <c r="U242" s="177">
        <f t="shared" si="265"/>
        <v>585.6436959901705</v>
      </c>
      <c r="V242" s="178">
        <f t="shared" si="266"/>
        <v>586</v>
      </c>
    </row>
    <row r="243" spans="1:22" x14ac:dyDescent="0.2">
      <c r="A243" s="179" t="s">
        <v>163</v>
      </c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3"/>
      <c r="R243" s="183"/>
      <c r="S243" s="183"/>
      <c r="T243" s="183"/>
      <c r="U243" s="184"/>
      <c r="V243" s="185"/>
    </row>
    <row r="244" spans="1:22" x14ac:dyDescent="0.2">
      <c r="A244" s="156" t="s">
        <v>71</v>
      </c>
      <c r="B244" s="34"/>
      <c r="C244" s="36">
        <v>3462.08</v>
      </c>
      <c r="D244" s="36">
        <f>ROUND(C244*$D$231,2)</f>
        <v>3616.83</v>
      </c>
      <c r="E244" s="36">
        <f>ROUND(D244*$E$231,2)</f>
        <v>3553.9</v>
      </c>
      <c r="F244" s="36">
        <f>ROUND(E244*$F$231,2)</f>
        <v>3647.01</v>
      </c>
      <c r="G244" s="36">
        <f>ROUND(F244*$G$231,2)</f>
        <v>3724.33</v>
      </c>
      <c r="H244" s="36">
        <f>ROUND(G244*$H$231,2)</f>
        <v>3847.23</v>
      </c>
      <c r="I244" s="36">
        <f>ROUND(H244*$I$231,2)</f>
        <v>3864.54</v>
      </c>
      <c r="J244" s="36">
        <f>ROUND(I244*$J$231,2)+0.01</f>
        <v>3840.59</v>
      </c>
      <c r="K244" s="36">
        <f t="shared" ref="K244:P245" si="267">ROUND(K$231*J244,2)</f>
        <v>3848.27</v>
      </c>
      <c r="L244" s="36">
        <f t="shared" si="267"/>
        <v>3855.97</v>
      </c>
      <c r="M244" s="36">
        <f t="shared" si="267"/>
        <v>3941.19</v>
      </c>
      <c r="N244" s="36">
        <f t="shared" si="267"/>
        <v>3941.19</v>
      </c>
      <c r="O244" s="157">
        <f t="shared" si="267"/>
        <v>4000.31</v>
      </c>
      <c r="P244" s="157">
        <f t="shared" si="267"/>
        <v>4064.31</v>
      </c>
      <c r="Q244" s="107">
        <f>P244*Q$231</f>
        <v>4064.31</v>
      </c>
      <c r="R244" s="107">
        <f>Q244*R$231</f>
        <v>4113.0817200000001</v>
      </c>
      <c r="S244" s="171">
        <f t="shared" ref="S244:U245" si="268">R244*S$231</f>
        <v>4236.8854797720005</v>
      </c>
      <c r="T244" s="107">
        <f t="shared" si="268"/>
        <v>4732.6010809053241</v>
      </c>
      <c r="U244" s="177">
        <f t="shared" si="268"/>
        <v>4725.9754393920566</v>
      </c>
      <c r="V244" s="178">
        <f t="shared" ref="V244:V245" si="269">ROUND(U244,0)</f>
        <v>4726</v>
      </c>
    </row>
    <row r="245" spans="1:22" x14ac:dyDescent="0.2">
      <c r="A245" s="154" t="s">
        <v>168</v>
      </c>
      <c r="B245" s="32"/>
      <c r="C245" s="145">
        <v>469.41</v>
      </c>
      <c r="D245" s="145">
        <f>ROUND(C245*$D$231,2)</f>
        <v>490.39</v>
      </c>
      <c r="E245" s="145">
        <f>ROUND(D245*$E$231,2)</f>
        <v>481.86</v>
      </c>
      <c r="F245" s="145">
        <f>ROUND(E245*$F$231,2)</f>
        <v>494.48</v>
      </c>
      <c r="G245" s="145">
        <f>ROUND(F245*$G$231,2)</f>
        <v>504.96</v>
      </c>
      <c r="H245" s="145">
        <f>ROUND(G245*$H$231,2)</f>
        <v>521.62</v>
      </c>
      <c r="I245" s="145">
        <f>ROUND(H245*$I$231,2)</f>
        <v>523.97</v>
      </c>
      <c r="J245" s="145">
        <f>ROUND(I245*$J$231,2)</f>
        <v>520.72</v>
      </c>
      <c r="K245" s="145">
        <f t="shared" si="267"/>
        <v>521.76</v>
      </c>
      <c r="L245" s="145">
        <f t="shared" si="267"/>
        <v>522.79999999999995</v>
      </c>
      <c r="M245" s="145">
        <f t="shared" si="267"/>
        <v>534.35</v>
      </c>
      <c r="N245" s="145">
        <f t="shared" si="267"/>
        <v>534.35</v>
      </c>
      <c r="O245" s="155">
        <f t="shared" si="267"/>
        <v>542.37</v>
      </c>
      <c r="P245" s="155">
        <f t="shared" si="267"/>
        <v>551.04999999999995</v>
      </c>
      <c r="Q245" s="107">
        <f>P245*Q$231</f>
        <v>551.04999999999995</v>
      </c>
      <c r="R245" s="107">
        <f>Q245*R$231</f>
        <v>557.6626</v>
      </c>
      <c r="S245" s="171">
        <f t="shared" si="268"/>
        <v>574.44824426000002</v>
      </c>
      <c r="T245" s="107">
        <f t="shared" si="268"/>
        <v>641.65868883842006</v>
      </c>
      <c r="U245" s="177">
        <f t="shared" si="268"/>
        <v>640.76036667404628</v>
      </c>
      <c r="V245" s="178">
        <f t="shared" si="269"/>
        <v>641</v>
      </c>
    </row>
    <row r="246" spans="1:22" x14ac:dyDescent="0.2">
      <c r="A246" s="179" t="s">
        <v>164</v>
      </c>
      <c r="B246" s="180"/>
      <c r="C246" s="180"/>
      <c r="D246" s="180"/>
      <c r="E246" s="180"/>
      <c r="F246" s="180"/>
      <c r="G246" s="180"/>
      <c r="H246" s="180"/>
      <c r="I246" s="180"/>
      <c r="J246" s="180"/>
      <c r="K246" s="180"/>
      <c r="L246" s="180"/>
      <c r="M246" s="180"/>
      <c r="N246" s="180"/>
      <c r="O246" s="180"/>
      <c r="P246" s="180"/>
      <c r="Q246" s="183"/>
      <c r="R246" s="183"/>
      <c r="S246" s="183"/>
      <c r="T246" s="183"/>
      <c r="U246" s="184"/>
      <c r="V246" s="185"/>
    </row>
    <row r="247" spans="1:22" x14ac:dyDescent="0.2">
      <c r="A247" s="156" t="s">
        <v>71</v>
      </c>
      <c r="B247" s="34"/>
      <c r="C247" s="36">
        <v>3315.75</v>
      </c>
      <c r="D247" s="36">
        <f>ROUND(C247*$D$231,2)</f>
        <v>3463.96</v>
      </c>
      <c r="E247" s="36">
        <f>ROUND(D247*$E$231,2)</f>
        <v>3403.69</v>
      </c>
      <c r="F247" s="36">
        <f>ROUND(E247*$F$231,2)</f>
        <v>3492.87</v>
      </c>
      <c r="G247" s="36">
        <f>ROUND(F247*$G$231,2)</f>
        <v>3566.92</v>
      </c>
      <c r="H247" s="36">
        <f>ROUND(G247*$H$231,2)</f>
        <v>3684.63</v>
      </c>
      <c r="I247" s="36">
        <f>ROUND(H247*$I$231,2)</f>
        <v>3701.21</v>
      </c>
      <c r="J247" s="36">
        <f>ROUND(I247*$J$231,2)+0.01</f>
        <v>3678.2700000000004</v>
      </c>
      <c r="K247" s="36">
        <f t="shared" ref="K247:P248" si="270">ROUND(K$231*J247,2)</f>
        <v>3685.63</v>
      </c>
      <c r="L247" s="36">
        <f t="shared" si="270"/>
        <v>3693</v>
      </c>
      <c r="M247" s="36">
        <f t="shared" si="270"/>
        <v>3774.62</v>
      </c>
      <c r="N247" s="36">
        <f t="shared" si="270"/>
        <v>3774.62</v>
      </c>
      <c r="O247" s="157">
        <f t="shared" si="270"/>
        <v>3831.24</v>
      </c>
      <c r="P247" s="157">
        <f t="shared" si="270"/>
        <v>3892.54</v>
      </c>
      <c r="Q247" s="107">
        <f>P247*Q$231</f>
        <v>3892.54</v>
      </c>
      <c r="R247" s="107">
        <f>Q247*R$231</f>
        <v>3939.2504800000002</v>
      </c>
      <c r="S247" s="171">
        <f t="shared" ref="S247:U248" si="271">R247*S$231</f>
        <v>4057.8219194480002</v>
      </c>
      <c r="T247" s="107">
        <f t="shared" si="271"/>
        <v>4532.5870840234165</v>
      </c>
      <c r="U247" s="177">
        <f t="shared" si="271"/>
        <v>4526.2414621057842</v>
      </c>
      <c r="V247" s="178">
        <f t="shared" ref="V247:V248" si="272">ROUND(U247,0)</f>
        <v>4526</v>
      </c>
    </row>
    <row r="248" spans="1:22" x14ac:dyDescent="0.2">
      <c r="A248" s="154" t="s">
        <v>168</v>
      </c>
      <c r="B248" s="32"/>
      <c r="C248" s="145">
        <v>517.14</v>
      </c>
      <c r="D248" s="145">
        <f>ROUND(C248*$D$231,2)</f>
        <v>540.26</v>
      </c>
      <c r="E248" s="145">
        <f>ROUND(D248*$E$231,2)</f>
        <v>530.86</v>
      </c>
      <c r="F248" s="145">
        <f>ROUND(E248*$F$231,2)</f>
        <v>544.77</v>
      </c>
      <c r="G248" s="145">
        <f>ROUND(F248*$G$231,2)</f>
        <v>556.32000000000005</v>
      </c>
      <c r="H248" s="145">
        <f>ROUND(G248*$H$231,2)</f>
        <v>574.67999999999995</v>
      </c>
      <c r="I248" s="145">
        <f>ROUND(H248*$I$231,2)</f>
        <v>577.27</v>
      </c>
      <c r="J248" s="145">
        <f>ROUND(I248*$J$231,2)-0.01</f>
        <v>573.68000000000006</v>
      </c>
      <c r="K248" s="145">
        <f t="shared" si="270"/>
        <v>574.83000000000004</v>
      </c>
      <c r="L248" s="145">
        <f t="shared" si="270"/>
        <v>575.98</v>
      </c>
      <c r="M248" s="145">
        <f t="shared" si="270"/>
        <v>588.71</v>
      </c>
      <c r="N248" s="145">
        <f t="shared" si="270"/>
        <v>588.71</v>
      </c>
      <c r="O248" s="155">
        <f t="shared" si="270"/>
        <v>597.54</v>
      </c>
      <c r="P248" s="155">
        <f t="shared" si="270"/>
        <v>607.1</v>
      </c>
      <c r="Q248" s="107">
        <f>P248*Q$231</f>
        <v>607.1</v>
      </c>
      <c r="R248" s="107">
        <f>Q248*R$231</f>
        <v>614.38520000000005</v>
      </c>
      <c r="S248" s="171">
        <f t="shared" si="271"/>
        <v>632.87819452000008</v>
      </c>
      <c r="T248" s="107">
        <f t="shared" si="271"/>
        <v>706.92494327884003</v>
      </c>
      <c r="U248" s="177">
        <f t="shared" si="271"/>
        <v>705.93524835824974</v>
      </c>
      <c r="V248" s="178">
        <f t="shared" si="272"/>
        <v>706</v>
      </c>
    </row>
    <row r="249" spans="1:22" x14ac:dyDescent="0.2">
      <c r="A249" s="179" t="s">
        <v>165</v>
      </c>
      <c r="B249" s="18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3"/>
      <c r="R249" s="183"/>
      <c r="S249" s="183"/>
      <c r="T249" s="183"/>
      <c r="U249" s="184"/>
      <c r="V249" s="185"/>
    </row>
    <row r="250" spans="1:22" x14ac:dyDescent="0.2">
      <c r="A250" s="156" t="s">
        <v>71</v>
      </c>
      <c r="B250" s="34"/>
      <c r="C250" s="36">
        <v>3752.64</v>
      </c>
      <c r="D250" s="36">
        <f>ROUND(C250*$D$231,2)</f>
        <v>3920.38</v>
      </c>
      <c r="E250" s="36">
        <f>ROUND(D250*$E$231,2)</f>
        <v>3852.17</v>
      </c>
      <c r="F250" s="36">
        <f>ROUND(E250*$F$231,2)</f>
        <v>3953.1</v>
      </c>
      <c r="G250" s="36">
        <f>ROUND(F250*$G$231,2)</f>
        <v>4036.91</v>
      </c>
      <c r="H250" s="36">
        <f>ROUND(G250*$H$231,2)</f>
        <v>4170.13</v>
      </c>
      <c r="I250" s="36">
        <f>ROUND(H250*$I$231,2)+0.01</f>
        <v>4188.91</v>
      </c>
      <c r="J250" s="36">
        <f>ROUND(I250*$J$231,2)</f>
        <v>4162.9399999999996</v>
      </c>
      <c r="K250" s="36">
        <f t="shared" ref="K250:P251" si="273">ROUND(K$231*J250,2)</f>
        <v>4171.2700000000004</v>
      </c>
      <c r="L250" s="36">
        <f t="shared" si="273"/>
        <v>4179.6099999999997</v>
      </c>
      <c r="M250" s="36">
        <f t="shared" si="273"/>
        <v>4271.9799999999996</v>
      </c>
      <c r="N250" s="36">
        <f t="shared" si="273"/>
        <v>4271.9799999999996</v>
      </c>
      <c r="O250" s="157">
        <f t="shared" si="273"/>
        <v>4336.0600000000004</v>
      </c>
      <c r="P250" s="157">
        <f t="shared" si="273"/>
        <v>4405.4399999999996</v>
      </c>
      <c r="Q250" s="107">
        <f>P250*Q$231</f>
        <v>4405.4399999999996</v>
      </c>
      <c r="R250" s="107">
        <f>Q250*R$231</f>
        <v>4458.3052799999996</v>
      </c>
      <c r="S250" s="171">
        <f t="shared" ref="S250:U251" si="274">R250*S$231</f>
        <v>4592.500268928</v>
      </c>
      <c r="T250" s="107">
        <f t="shared" si="274"/>
        <v>5129.822800392576</v>
      </c>
      <c r="U250" s="177">
        <f t="shared" si="274"/>
        <v>5122.6410484720263</v>
      </c>
      <c r="V250" s="178">
        <f t="shared" ref="V250:V251" si="275">ROUND(U250,0)</f>
        <v>5123</v>
      </c>
    </row>
    <row r="251" spans="1:22" x14ac:dyDescent="0.2">
      <c r="A251" s="154" t="s">
        <v>168</v>
      </c>
      <c r="B251" s="32"/>
      <c r="C251" s="145">
        <v>578.5</v>
      </c>
      <c r="D251" s="145">
        <f>ROUND(C251*$D$231,2)</f>
        <v>604.36</v>
      </c>
      <c r="E251" s="145">
        <f>ROUND(D251*$E$231,2)</f>
        <v>593.84</v>
      </c>
      <c r="F251" s="145">
        <f>ROUND(E251*$F$231,2)</f>
        <v>609.4</v>
      </c>
      <c r="G251" s="145">
        <f>ROUND(F251*$G$231,2)</f>
        <v>622.32000000000005</v>
      </c>
      <c r="H251" s="145">
        <f>ROUND(G251*$H$231,2)</f>
        <v>642.86</v>
      </c>
      <c r="I251" s="145">
        <f>ROUND(H251*$I$231,2)</f>
        <v>645.75</v>
      </c>
      <c r="J251" s="145">
        <f>ROUND(I251*$J$231,2)</f>
        <v>641.75</v>
      </c>
      <c r="K251" s="145">
        <f t="shared" si="273"/>
        <v>643.03</v>
      </c>
      <c r="L251" s="145">
        <f t="shared" si="273"/>
        <v>644.32000000000005</v>
      </c>
      <c r="M251" s="145">
        <f t="shared" si="273"/>
        <v>658.56</v>
      </c>
      <c r="N251" s="145">
        <f t="shared" si="273"/>
        <v>658.56</v>
      </c>
      <c r="O251" s="155">
        <f t="shared" si="273"/>
        <v>668.44</v>
      </c>
      <c r="P251" s="155">
        <f t="shared" si="273"/>
        <v>679.14</v>
      </c>
      <c r="Q251" s="107">
        <f>P251*Q$231</f>
        <v>679.14</v>
      </c>
      <c r="R251" s="107">
        <f>Q251*R$231</f>
        <v>687.28967999999998</v>
      </c>
      <c r="S251" s="171">
        <f t="shared" si="274"/>
        <v>707.97709936800004</v>
      </c>
      <c r="T251" s="107">
        <f t="shared" si="274"/>
        <v>790.81041999405602</v>
      </c>
      <c r="U251" s="177">
        <f t="shared" si="274"/>
        <v>789.70328540606442</v>
      </c>
      <c r="V251" s="178">
        <f t="shared" si="275"/>
        <v>790</v>
      </c>
    </row>
    <row r="252" spans="1:22" x14ac:dyDescent="0.2">
      <c r="A252" s="186" t="s">
        <v>166</v>
      </c>
      <c r="B252" s="187"/>
      <c r="C252" s="187"/>
      <c r="D252" s="187"/>
      <c r="E252" s="187"/>
      <c r="F252" s="187"/>
      <c r="G252" s="187"/>
      <c r="H252" s="187"/>
      <c r="I252" s="187"/>
      <c r="J252" s="187"/>
      <c r="K252" s="187"/>
      <c r="L252" s="187"/>
      <c r="M252" s="187"/>
      <c r="N252" s="187"/>
      <c r="O252" s="187"/>
      <c r="P252" s="187"/>
      <c r="Q252" s="188"/>
      <c r="R252" s="188"/>
      <c r="S252" s="188"/>
      <c r="T252" s="188"/>
      <c r="U252" s="189"/>
      <c r="V252" s="190"/>
    </row>
    <row r="253" spans="1:22" x14ac:dyDescent="0.2">
      <c r="A253" s="179" t="s">
        <v>167</v>
      </c>
      <c r="B253" s="180"/>
      <c r="C253" s="180"/>
      <c r="D253" s="180"/>
      <c r="E253" s="180"/>
      <c r="F253" s="180"/>
      <c r="G253" s="180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0"/>
      <c r="T253" s="180"/>
      <c r="U253" s="181"/>
      <c r="V253" s="182"/>
    </row>
    <row r="254" spans="1:22" x14ac:dyDescent="0.2">
      <c r="A254" s="156" t="s">
        <v>71</v>
      </c>
      <c r="B254" s="34"/>
      <c r="C254" s="36">
        <v>2979.56</v>
      </c>
      <c r="D254" s="36">
        <f>ROUND(C254*$D$231,2)</f>
        <v>3112.75</v>
      </c>
      <c r="E254" s="36">
        <f>ROUND(D254*$E$231,2)</f>
        <v>3058.59</v>
      </c>
      <c r="F254" s="36">
        <f>ROUND(E254*$F$231,2)</f>
        <v>3138.73</v>
      </c>
      <c r="G254" s="36">
        <f>ROUND(F254*$G$231,2)</f>
        <v>3205.27</v>
      </c>
      <c r="H254" s="36">
        <f>ROUND(G254*$H$231,2)</f>
        <v>3311.04</v>
      </c>
      <c r="I254" s="36">
        <f>ROUND(H254*$I$231,2)</f>
        <v>3325.94</v>
      </c>
      <c r="J254" s="36">
        <f>ROUND(I254*$J$231,2)</f>
        <v>3305.32</v>
      </c>
      <c r="K254" s="36">
        <f t="shared" ref="K254:P255" si="276">ROUND(K$231*J254,2)</f>
        <v>3311.93</v>
      </c>
      <c r="L254" s="36">
        <f t="shared" si="276"/>
        <v>3318.55</v>
      </c>
      <c r="M254" s="36">
        <f t="shared" si="276"/>
        <v>3391.89</v>
      </c>
      <c r="N254" s="36">
        <f t="shared" si="276"/>
        <v>3391.89</v>
      </c>
      <c r="O254" s="157">
        <f t="shared" si="276"/>
        <v>3442.77</v>
      </c>
      <c r="P254" s="157">
        <f t="shared" si="276"/>
        <v>3497.85</v>
      </c>
      <c r="Q254" s="107">
        <f>P254*Q$231</f>
        <v>3497.85</v>
      </c>
      <c r="R254" s="107">
        <f>Q254*R$231</f>
        <v>3539.8242</v>
      </c>
      <c r="S254" s="171">
        <f t="shared" ref="S254:U255" si="277">R254*S$231</f>
        <v>3646.3729084199999</v>
      </c>
      <c r="T254" s="107">
        <f t="shared" si="277"/>
        <v>4072.9985387051397</v>
      </c>
      <c r="U254" s="177">
        <f t="shared" si="277"/>
        <v>4067.2963407509528</v>
      </c>
      <c r="V254" s="178">
        <f t="shared" ref="V254:V255" si="278">ROUND(U254,0)</f>
        <v>4067</v>
      </c>
    </row>
    <row r="255" spans="1:22" x14ac:dyDescent="0.2">
      <c r="A255" s="43" t="s">
        <v>168</v>
      </c>
      <c r="B255" s="20"/>
      <c r="C255" s="25">
        <v>526.04999999999995</v>
      </c>
      <c r="D255" s="25">
        <f>ROUND(C255*$D$231,2)</f>
        <v>549.55999999999995</v>
      </c>
      <c r="E255" s="25">
        <f>ROUND(D255*$E$231,2)</f>
        <v>540</v>
      </c>
      <c r="F255" s="25">
        <f>ROUND(E255*$F$231,2)</f>
        <v>554.15</v>
      </c>
      <c r="G255" s="25">
        <f>ROUND(F255*$G$231,2)</f>
        <v>565.9</v>
      </c>
      <c r="H255" s="25">
        <f>ROUND(G255*$H$231,2)</f>
        <v>584.57000000000005</v>
      </c>
      <c r="I255" s="25">
        <f>ROUND(H255*$I$231,2)+0.02</f>
        <v>587.22</v>
      </c>
      <c r="J255" s="25">
        <f>ROUND(I255*$J$231,2)</f>
        <v>583.58000000000004</v>
      </c>
      <c r="K255" s="25">
        <f t="shared" si="276"/>
        <v>584.75</v>
      </c>
      <c r="L255" s="25">
        <f t="shared" si="276"/>
        <v>585.91999999999996</v>
      </c>
      <c r="M255" s="25">
        <f t="shared" si="276"/>
        <v>598.87</v>
      </c>
      <c r="N255" s="25">
        <f t="shared" si="276"/>
        <v>598.87</v>
      </c>
      <c r="O255" s="8">
        <f t="shared" si="276"/>
        <v>607.85</v>
      </c>
      <c r="P255" s="8">
        <f t="shared" si="276"/>
        <v>617.58000000000004</v>
      </c>
      <c r="Q255" s="107">
        <f>P255*Q$231</f>
        <v>617.58000000000004</v>
      </c>
      <c r="R255" s="107">
        <f>Q255*R$231</f>
        <v>624.99096000000009</v>
      </c>
      <c r="S255" s="171">
        <f t="shared" si="277"/>
        <v>643.80318789600005</v>
      </c>
      <c r="T255" s="107">
        <f t="shared" si="277"/>
        <v>719.12816087983208</v>
      </c>
      <c r="U255" s="177">
        <f t="shared" si="277"/>
        <v>718.1213814546004</v>
      </c>
      <c r="V255" s="178">
        <f t="shared" si="278"/>
        <v>718</v>
      </c>
    </row>
  </sheetData>
  <mergeCells count="67">
    <mergeCell ref="B69:V69"/>
    <mergeCell ref="B73:V74"/>
    <mergeCell ref="B78:V78"/>
    <mergeCell ref="B83:V84"/>
    <mergeCell ref="A88:V88"/>
    <mergeCell ref="A94:C94"/>
    <mergeCell ref="A107:V107"/>
    <mergeCell ref="A164:V164"/>
    <mergeCell ref="A165:V165"/>
    <mergeCell ref="A169:V169"/>
    <mergeCell ref="A111:V111"/>
    <mergeCell ref="B114:V114"/>
    <mergeCell ref="A115:V115"/>
    <mergeCell ref="A119:V119"/>
    <mergeCell ref="D94:V94"/>
    <mergeCell ref="A101:V101"/>
    <mergeCell ref="A102:V102"/>
    <mergeCell ref="A123:V123"/>
    <mergeCell ref="A124:V124"/>
    <mergeCell ref="A127:V127"/>
    <mergeCell ref="A103:V103"/>
    <mergeCell ref="F1:I1"/>
    <mergeCell ref="A1:E1"/>
    <mergeCell ref="B6:V6"/>
    <mergeCell ref="A7:V7"/>
    <mergeCell ref="A10:V10"/>
    <mergeCell ref="A14:V14"/>
    <mergeCell ref="A63:B63"/>
    <mergeCell ref="B55:M56"/>
    <mergeCell ref="A19:V19"/>
    <mergeCell ref="B20:V21"/>
    <mergeCell ref="B25:V25"/>
    <mergeCell ref="B29:V29"/>
    <mergeCell ref="B58:V58"/>
    <mergeCell ref="B61:V61"/>
    <mergeCell ref="C63:V65"/>
    <mergeCell ref="A65:B65"/>
    <mergeCell ref="A64:B64"/>
    <mergeCell ref="A130:V130"/>
    <mergeCell ref="A151:V151"/>
    <mergeCell ref="A153:P153"/>
    <mergeCell ref="B155:P155"/>
    <mergeCell ref="B159:P159"/>
    <mergeCell ref="R153:V153"/>
    <mergeCell ref="A173:V173"/>
    <mergeCell ref="A177:V177"/>
    <mergeCell ref="A180:V180"/>
    <mergeCell ref="A187:V187"/>
    <mergeCell ref="A188:V188"/>
    <mergeCell ref="B174:G176"/>
    <mergeCell ref="A190:V190"/>
    <mergeCell ref="A212:V212"/>
    <mergeCell ref="B213:V213"/>
    <mergeCell ref="B217:V217"/>
    <mergeCell ref="B223:V223"/>
    <mergeCell ref="A230:V230"/>
    <mergeCell ref="B232:V232"/>
    <mergeCell ref="A233:V233"/>
    <mergeCell ref="A234:V234"/>
    <mergeCell ref="A237:V237"/>
    <mergeCell ref="A231:B231"/>
    <mergeCell ref="A253:V253"/>
    <mergeCell ref="A240:V240"/>
    <mergeCell ref="A243:V243"/>
    <mergeCell ref="A246:V246"/>
    <mergeCell ref="A249:V249"/>
    <mergeCell ref="A252:V252"/>
  </mergeCells>
  <phoneticPr fontId="1" type="noConversion"/>
  <pageMargins left="0.39370078740157483" right="0.19685039370078741" top="0.39370078740157483" bottom="0.39370078740157483" header="0.51181102362204722" footer="0.51181102362204722"/>
  <pageSetup paperSize="9" orientation="landscape" horizontalDpi="4294967293" verticalDpi="4294967293" r:id="rId1"/>
  <headerFooter alignWithMargins="0">
    <oddFooter>&amp;C&amp;D&amp;R&amp;P</oddFooter>
  </headerFooter>
  <rowBreaks count="5" manualBreakCount="5">
    <brk id="62" max="16383" man="1"/>
    <brk id="93" max="16383" man="1"/>
    <brk id="129" max="16383" man="1"/>
    <brk id="163" max="16383" man="1"/>
    <brk id="2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verloop normbedragen</vt:lpstr>
      <vt:lpstr>'verloop normbedragen'!Afdrukbereik</vt:lpstr>
      <vt:lpstr>'verloop normbedragen'!Afdruktitels</vt:lpstr>
    </vt:vector>
  </TitlesOfParts>
  <Company>DHV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H.W.G.M. van Heeswijk</dc:creator>
  <cp:lastModifiedBy>Roger Willems</cp:lastModifiedBy>
  <cp:lastPrinted>2018-10-02T08:10:50Z</cp:lastPrinted>
  <dcterms:created xsi:type="dcterms:W3CDTF">2007-10-10T08:53:37Z</dcterms:created>
  <dcterms:modified xsi:type="dcterms:W3CDTF">2025-03-10T08:55:54Z</dcterms:modified>
</cp:coreProperties>
</file>