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.vanHolthe\Downloads\"/>
    </mc:Choice>
  </mc:AlternateContent>
  <xr:revisionPtr revIDLastSave="0" documentId="8_{8CDBA957-7D84-4723-BA2D-880336E5CD91}" xr6:coauthVersionLast="47" xr6:coauthVersionMax="47" xr10:uidLastSave="{00000000-0000-0000-0000-000000000000}"/>
  <bookViews>
    <workbookView xWindow="-110" yWindow="-110" windowWidth="19420" windowHeight="11500" tabRatio="798" firstSheet="1" activeTab="1" xr2:uid="{73F168D9-D468-436E-95C4-5A9C02B27811}"/>
  </bookViews>
  <sheets>
    <sheet name="keuzelijst" sheetId="11" state="hidden" r:id="rId1"/>
    <sheet name="College Keuzemogelijkheden " sheetId="12" r:id="rId2"/>
    <sheet name="Bijlage Kadernota" sheetId="14" r:id="rId3"/>
  </sheets>
  <definedNames>
    <definedName name="_xlnm._FilterDatabase" localSheetId="1" hidden="1">'College Keuzemogelijkheden '!$A$13:$L$13</definedName>
    <definedName name="_xlnm.Print_Area" localSheetId="2">'Bijlage Kadernota'!$A$1:$F$76</definedName>
    <definedName name="_xlnm.Print_Area" localSheetId="1">'College Keuzemogelijkheden '!$A$1:$L$86</definedName>
    <definedName name="_xlnm.Print_Titles" localSheetId="2">'Bijlage Kadernota'!$2:$2</definedName>
    <definedName name="_xlnm.Print_Titles" localSheetId="1">'College Keuzemogelijkheden '!$13:$13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2" l="1"/>
  <c r="K4" i="12"/>
  <c r="J4" i="12"/>
  <c r="I25" i="12"/>
  <c r="J25" i="12"/>
  <c r="K25" i="12"/>
  <c r="L25" i="12"/>
  <c r="I27" i="12"/>
  <c r="J27" i="12"/>
  <c r="K27" i="12"/>
  <c r="L27" i="12"/>
  <c r="I28" i="12"/>
  <c r="J28" i="12"/>
  <c r="K28" i="12"/>
  <c r="L28" i="12"/>
  <c r="I29" i="12"/>
  <c r="J29" i="12"/>
  <c r="K29" i="12"/>
  <c r="L29" i="12"/>
  <c r="I30" i="12"/>
  <c r="J30" i="12"/>
  <c r="K30" i="12"/>
  <c r="L30" i="12"/>
  <c r="I37" i="12"/>
  <c r="J37" i="12"/>
  <c r="K37" i="12"/>
  <c r="L37" i="12"/>
  <c r="I38" i="12"/>
  <c r="J38" i="12"/>
  <c r="K38" i="12"/>
  <c r="L38" i="12"/>
  <c r="I77" i="12"/>
  <c r="J77" i="12"/>
  <c r="K77" i="12"/>
  <c r="L77" i="12"/>
  <c r="I40" i="12"/>
  <c r="J40" i="12"/>
  <c r="K40" i="12"/>
  <c r="L40" i="12"/>
  <c r="I41" i="12"/>
  <c r="J41" i="12"/>
  <c r="K41" i="12"/>
  <c r="L41" i="12"/>
  <c r="L14" i="12"/>
  <c r="L15" i="12"/>
  <c r="L18" i="12"/>
  <c r="L19" i="12"/>
  <c r="I4" i="12"/>
  <c r="I8" i="12"/>
  <c r="J8" i="12"/>
  <c r="K8" i="12"/>
  <c r="L8" i="12"/>
  <c r="I32" i="12" l="1"/>
  <c r="J32" i="12"/>
  <c r="K32" i="12"/>
  <c r="L32" i="12"/>
  <c r="I31" i="12"/>
  <c r="J31" i="12"/>
  <c r="K31" i="12"/>
  <c r="L31" i="12"/>
  <c r="I23" i="12"/>
  <c r="J23" i="12"/>
  <c r="K23" i="12"/>
  <c r="L23" i="12"/>
  <c r="I22" i="12"/>
  <c r="J22" i="12"/>
  <c r="K22" i="12"/>
  <c r="L22" i="12"/>
  <c r="I21" i="12"/>
  <c r="J21" i="12"/>
  <c r="K21" i="12"/>
  <c r="L21" i="12"/>
  <c r="I20" i="12"/>
  <c r="J20" i="12"/>
  <c r="K20" i="12"/>
  <c r="L20" i="12"/>
  <c r="J84" i="12"/>
  <c r="J85" i="12"/>
  <c r="L47" i="12"/>
  <c r="L48" i="12"/>
  <c r="L49" i="12"/>
  <c r="L50" i="12"/>
  <c r="L51" i="12"/>
  <c r="L53" i="12"/>
  <c r="L54" i="12"/>
  <c r="L55" i="12"/>
  <c r="L56" i="12"/>
  <c r="L57" i="12"/>
  <c r="L35" i="12"/>
  <c r="L36" i="12"/>
  <c r="L59" i="12"/>
  <c r="L61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8" i="12"/>
  <c r="L79" i="12"/>
  <c r="L80" i="12"/>
  <c r="L81" i="12"/>
  <c r="L82" i="12"/>
  <c r="L83" i="12"/>
  <c r="K47" i="12"/>
  <c r="K48" i="12"/>
  <c r="K49" i="12"/>
  <c r="K50" i="12"/>
  <c r="K51" i="12"/>
  <c r="K53" i="12"/>
  <c r="K54" i="12"/>
  <c r="K55" i="12"/>
  <c r="K56" i="12"/>
  <c r="K57" i="12"/>
  <c r="K35" i="12"/>
  <c r="K36" i="12"/>
  <c r="K59" i="12"/>
  <c r="K61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8" i="12"/>
  <c r="K79" i="12"/>
  <c r="K80" i="12"/>
  <c r="K81" i="12"/>
  <c r="K82" i="12"/>
  <c r="K83" i="12"/>
  <c r="J47" i="12"/>
  <c r="J48" i="12"/>
  <c r="J49" i="12"/>
  <c r="J50" i="12"/>
  <c r="J51" i="12"/>
  <c r="J53" i="12"/>
  <c r="J54" i="12"/>
  <c r="J55" i="12"/>
  <c r="J56" i="12"/>
  <c r="J57" i="12"/>
  <c r="J35" i="12"/>
  <c r="J36" i="12"/>
  <c r="J59" i="12"/>
  <c r="J61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8" i="12"/>
  <c r="J79" i="12"/>
  <c r="J80" i="12"/>
  <c r="J81" i="12"/>
  <c r="J82" i="12"/>
  <c r="J83" i="12"/>
  <c r="I83" i="12"/>
  <c r="I82" i="12"/>
  <c r="I81" i="12"/>
  <c r="I80" i="12"/>
  <c r="I79" i="12"/>
  <c r="I78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1" i="12"/>
  <c r="I59" i="12"/>
  <c r="I36" i="12"/>
  <c r="I35" i="12"/>
  <c r="I57" i="12"/>
  <c r="I56" i="12"/>
  <c r="I55" i="12"/>
  <c r="I54" i="12"/>
  <c r="I53" i="12"/>
  <c r="I51" i="12"/>
  <c r="I50" i="12"/>
  <c r="I49" i="12"/>
  <c r="I48" i="12"/>
  <c r="I47" i="12"/>
  <c r="Q91" i="12"/>
  <c r="K85" i="12" l="1"/>
  <c r="I84" i="12"/>
  <c r="L85" i="12"/>
  <c r="L84" i="12"/>
  <c r="I85" i="12"/>
  <c r="K84" i="12"/>
  <c r="I52" i="12"/>
  <c r="I6" i="12" l="1"/>
  <c r="I9" i="12" s="1"/>
  <c r="L52" i="12"/>
  <c r="K52" i="12"/>
  <c r="K6" i="12" s="1"/>
  <c r="J52" i="12"/>
  <c r="J6" i="12" s="1"/>
  <c r="I86" i="12"/>
  <c r="H86" i="12"/>
  <c r="I11" i="12" l="1"/>
  <c r="K9" i="12"/>
  <c r="K11" i="12"/>
  <c r="J9" i="12"/>
  <c r="J11" i="12"/>
  <c r="L86" i="12"/>
  <c r="L6" i="12"/>
  <c r="K86" i="12"/>
  <c r="J86" i="12"/>
  <c r="L9" i="12" l="1"/>
  <c r="L11" i="12"/>
</calcChain>
</file>

<file path=xl/sharedStrings.xml><?xml version="1.0" encoding="utf-8"?>
<sst xmlns="http://schemas.openxmlformats.org/spreadsheetml/2006/main" count="791" uniqueCount="170">
  <si>
    <t>keuze</t>
  </si>
  <si>
    <t>grenzen voorwaardelijke opmaak</t>
  </si>
  <si>
    <t>Ja</t>
  </si>
  <si>
    <t>Nee</t>
  </si>
  <si>
    <t>Saldo incidenteel</t>
  </si>
  <si>
    <t>Saldo structureel</t>
  </si>
  <si>
    <t xml:space="preserve">Bedragen in € mln.  Saldo voor maatregelen </t>
  </si>
  <si>
    <t>Effect maatregelen (S)</t>
  </si>
  <si>
    <t>Saldo na maatregelen I</t>
  </si>
  <si>
    <t>Saldo na maatregelen S</t>
  </si>
  <si>
    <t>Saldo na maatregelen</t>
  </si>
  <si>
    <t>Keuze van het college</t>
  </si>
  <si>
    <t>inzet collegeleden</t>
  </si>
  <si>
    <t>Toelichting splitsing bedrag</t>
  </si>
  <si>
    <t>Fiche nr.</t>
  </si>
  <si>
    <t>Programma</t>
  </si>
  <si>
    <t>Thema</t>
  </si>
  <si>
    <t>Product</t>
  </si>
  <si>
    <t>Keuze</t>
  </si>
  <si>
    <t>rubriek</t>
  </si>
  <si>
    <t xml:space="preserve">keuze </t>
  </si>
  <si>
    <t>mogelijkheid</t>
  </si>
  <si>
    <t>resultaat 25</t>
  </si>
  <si>
    <t>resultaat 26</t>
  </si>
  <si>
    <t>resultaat 27</t>
  </si>
  <si>
    <t>resultaat 28</t>
  </si>
  <si>
    <t>RvD</t>
  </si>
  <si>
    <t>AI</t>
  </si>
  <si>
    <t>IdR</t>
  </si>
  <si>
    <t>TdK</t>
  </si>
  <si>
    <t>GAP (mln)</t>
  </si>
  <si>
    <t>Mogelijke belemmerende factoren (uit de duidingsteksten)</t>
  </si>
  <si>
    <t>1. ROG</t>
  </si>
  <si>
    <t>Divers ambities</t>
  </si>
  <si>
    <t>Nieuwbouw de Steupel plus bestaande functies bij nieuwbouw Zwembad</t>
  </si>
  <si>
    <t>Ambities bijstellen</t>
  </si>
  <si>
    <t>3. MO</t>
  </si>
  <si>
    <t>Sportcomplex (tussen) Nieuwveen en Zevenhoven</t>
  </si>
  <si>
    <t xml:space="preserve">Nieuw Duurzaamheidsprogramma (uitvoeringsmiddelen)​ </t>
  </si>
  <si>
    <t>2. BOR</t>
  </si>
  <si>
    <t>Veenbonken​</t>
  </si>
  <si>
    <t>Zwemlocatie Noorden ​</t>
  </si>
  <si>
    <t>derde tunnel N231</t>
  </si>
  <si>
    <t>Begeleiding omzetten woonparken Zevenhoven naar permanente bewoning</t>
  </si>
  <si>
    <t>maatregelen rondje college</t>
  </si>
  <si>
    <t xml:space="preserve">Belangenbehartiging bij Schiphol </t>
  </si>
  <si>
    <t>Keuzes met grote impact</t>
  </si>
  <si>
    <t>100% kostendekkenheid riool</t>
  </si>
  <si>
    <t>Regiotaxi / versoberen vervoersregelingen</t>
  </si>
  <si>
    <t>Economie, toerisme, natuur</t>
  </si>
  <si>
    <t>Economie</t>
  </si>
  <si>
    <t>Investering 2 dorpscentra</t>
  </si>
  <si>
    <t>Keuzes met beperkte impact</t>
  </si>
  <si>
    <t>Niet invullen van 1 fte medewerker economie</t>
  </si>
  <si>
    <t>1. PUZA</t>
  </si>
  <si>
    <t>Ruimtelijk beleid</t>
  </si>
  <si>
    <t>Vergunningen/toezicht</t>
  </si>
  <si>
    <t xml:space="preserve">Minder inhuur constructeur, aanpassing openingstijden/sluiting balie omgevingsloket, verhoging leges en aanpassingen omgevingsplan </t>
  </si>
  <si>
    <t>Beheer Openbare Ruimte</t>
  </si>
  <si>
    <t>Verkeer/vervoer</t>
  </si>
  <si>
    <t xml:space="preserve">Verzoeken van inwoners voor verkeersmaatregelen </t>
  </si>
  <si>
    <t>Groen/recreatieve vz</t>
  </si>
  <si>
    <t xml:space="preserve">Bermen klepelen </t>
  </si>
  <si>
    <t>Nagenoeg geen impact</t>
  </si>
  <si>
    <t>Lijkbezorging</t>
  </si>
  <si>
    <t>Leges begraven bijstellen</t>
  </si>
  <si>
    <t>Openbaar water</t>
  </si>
  <si>
    <t>Onderhoud water-slootvuil stoppen</t>
  </si>
  <si>
    <t>Infrastructuur</t>
  </si>
  <si>
    <t>Straatmeubilair</t>
  </si>
  <si>
    <t xml:space="preserve">Onderhoud spelen, minder speelplekken </t>
  </si>
  <si>
    <t>Natuur en landschap</t>
  </si>
  <si>
    <t>Onderhoud wegen kwaliteit B naar C</t>
  </si>
  <si>
    <t>Onderwijs en ontwikkeling</t>
  </si>
  <si>
    <t>Onderwijs/ontwikkeling</t>
  </si>
  <si>
    <t>De verbinding</t>
  </si>
  <si>
    <t xml:space="preserve">Inspectie kinderopvang </t>
  </si>
  <si>
    <t>Vrije tijd en cultuur</t>
  </si>
  <si>
    <t>zwembad</t>
  </si>
  <si>
    <t xml:space="preserve">Optimaliseren exploitatie zwembad </t>
  </si>
  <si>
    <t>Zorg en leefstijl</t>
  </si>
  <si>
    <t>sociaal cultureel werk</t>
  </si>
  <si>
    <t>Advies, ruimte begroting</t>
  </si>
  <si>
    <t>4. PUZA</t>
  </si>
  <si>
    <t>Dagelijks bestuur</t>
  </si>
  <si>
    <t>Dorpsgerichte activiteiten</t>
  </si>
  <si>
    <t>"Goed idee voor uw dorp"</t>
  </si>
  <si>
    <t>5. BV</t>
  </si>
  <si>
    <t>Huisvesting</t>
  </si>
  <si>
    <t>Minder papier repro/digitaliseren</t>
  </si>
  <si>
    <t>6. BV</t>
  </si>
  <si>
    <t>Algemene dekkingsmiddelen</t>
  </si>
  <si>
    <t>Post onvoorzien</t>
  </si>
  <si>
    <t xml:space="preserve">3 euro naar1 euro (60k) per inwoner </t>
  </si>
  <si>
    <t>6. ROG/BOR/BV</t>
  </si>
  <si>
    <t>Realistische investeringsplan</t>
  </si>
  <si>
    <t>OZB</t>
  </si>
  <si>
    <t>Niet gekozen door het college</t>
  </si>
  <si>
    <t>Kolom1</t>
  </si>
  <si>
    <t>Verenigingsvraagstuk Langeraar</t>
  </si>
  <si>
    <t>Ophogen budget nieuw zwembad (inclusief glijbaan)</t>
  </si>
  <si>
    <t>Centrum Langeraar herinrichting openbare ruimte</t>
  </si>
  <si>
    <t xml:space="preserve">WKO en warmtenet Langeraar (en meer locaties)​ C </t>
  </si>
  <si>
    <t>Nieuwkoop Nieuws papieren versie laten vervallen</t>
  </si>
  <si>
    <t>100% kostendekkenheid begraafrechten</t>
  </si>
  <si>
    <t>Greenport Aalsmeer</t>
  </si>
  <si>
    <t xml:space="preserve">Uitvoering economische agenda </t>
  </si>
  <si>
    <t xml:space="preserve">Markten, braderieën (tariefstijging of stoppen) </t>
  </si>
  <si>
    <t>Groen kwaliteit B naar C</t>
  </si>
  <si>
    <t>Milieu</t>
  </si>
  <si>
    <t xml:space="preserve">Lobby vliegroutes, geluidshinder </t>
  </si>
  <si>
    <t>Lokale vz onderwijs</t>
  </si>
  <si>
    <t>Activiteitensubsidies onderwijs</t>
  </si>
  <si>
    <t>Subsidies jeugd</t>
  </si>
  <si>
    <t>Vastgoed sociaal domein</t>
  </si>
  <si>
    <t>Beheersconstructies sporthallen / horeca (lange termijn)</t>
  </si>
  <si>
    <t>PM</t>
  </si>
  <si>
    <t>NB</t>
  </si>
  <si>
    <t>cultuur/ontwikkeling</t>
  </si>
  <si>
    <t>Subsidie museum Nieuwkoop</t>
  </si>
  <si>
    <t>Monumenten (onderhoud en aantal)</t>
  </si>
  <si>
    <t>Verenigingen, dorpsfeesten, vrijwilligersprijzen</t>
  </si>
  <si>
    <t>sport</t>
  </si>
  <si>
    <t>Sportaccommodaties/materialen</t>
  </si>
  <si>
    <t>Sportverenigingen</t>
  </si>
  <si>
    <t xml:space="preserve">Stoppen subsidie buitenzwembad &gt;2025 </t>
  </si>
  <si>
    <t>Binnenzwembad sluiten</t>
  </si>
  <si>
    <t>Verlagen subsidie Stibuni</t>
  </si>
  <si>
    <t>Versoberen bibliotheekvoorzieningen</t>
  </si>
  <si>
    <t>Werk en inkomen</t>
  </si>
  <si>
    <t>inkomen</t>
  </si>
  <si>
    <t xml:space="preserve">Armoederegelingen: volwassenenfonds, jeugdfonds, leergeld, kledingbank, voedselbank, witgoedregeling </t>
  </si>
  <si>
    <t>Coll. zorgverz. minima</t>
  </si>
  <si>
    <t>Welzijnsactiviteiten Triggr</t>
  </si>
  <si>
    <t xml:space="preserve">Ouderen subsidies preventie (oa Tafeltje Dekje, Beter thuis met dementie) </t>
  </si>
  <si>
    <t>volksgezondheid</t>
  </si>
  <si>
    <t>AED's niet vervangen</t>
  </si>
  <si>
    <t>Aanvullende diensten GGD/Hecht</t>
  </si>
  <si>
    <t>Communicatie</t>
  </si>
  <si>
    <t>Nieuwkoop Nieuws digitaal</t>
  </si>
  <si>
    <t>Verenigingsloket</t>
  </si>
  <si>
    <t>Openbare orde en veiligheid</t>
  </si>
  <si>
    <t>Vergunningen</t>
  </si>
  <si>
    <t>Leges verhogen voor bv evenementen</t>
  </si>
  <si>
    <t>Bedrijfsondersteuning</t>
  </si>
  <si>
    <t>Portokosten</t>
  </si>
  <si>
    <t>huisvesting</t>
  </si>
  <si>
    <t xml:space="preserve">Het stoppen van kleine extra voorzieningen voor medewerkers  </t>
  </si>
  <si>
    <t>Versoberen maaltijden personeel</t>
  </si>
  <si>
    <t>Flexplekken ipv nieuwe werkplekken</t>
  </si>
  <si>
    <t>Overig, representatie, werkcafé</t>
  </si>
  <si>
    <t>Totaal</t>
  </si>
  <si>
    <t>Keuze college</t>
  </si>
  <si>
    <t>fiche</t>
  </si>
  <si>
    <t>Belangenbehartiging bij Schiphol</t>
  </si>
  <si>
    <t>Investering dorpscentra Nieuwkoop en Ter Aar</t>
  </si>
  <si>
    <t>onderhoud water-slootvuil stoppen</t>
  </si>
  <si>
    <t>straatmeubilair</t>
  </si>
  <si>
    <t>onderhoud spelen, minder speelplekken</t>
  </si>
  <si>
    <t>Bijdrage dorpsraden, goed idee voor uw dorp</t>
  </si>
  <si>
    <t>post onvoorzien</t>
  </si>
  <si>
    <t>diversen</t>
  </si>
  <si>
    <t>leeg</t>
  </si>
  <si>
    <t>WKO en warmtenet Langeraar (en meer locaties)​</t>
  </si>
  <si>
    <t>1. BOR</t>
  </si>
  <si>
    <t>subsidies jeugd</t>
  </si>
  <si>
    <t xml:space="preserve">Subsidie museum Nieuwkoop </t>
  </si>
  <si>
    <t>monumenten (onderhoud en aantal)</t>
  </si>
  <si>
    <t>Volwassenenfonds, jeugdfonds, leergeld, kledingbank, voedselbank</t>
  </si>
  <si>
    <t>Ouderen subsidies preventie (oa tafeltje dekje, Beter thuis met dementie)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</si>
</sst>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#,##0.000"/>
    <numFmt numFmtId="166" formatCode="_ * #,##0.000_ ;_ * \-#,##0.000_ ;_ * &quot;-&quot;??_ ;_ @_ "/>
    <numFmt numFmtId="167" formatCode="_ * #,##0_ ;_ * \-#,##0_ ;_ * &quot;-&quot;??_ ;_ @_ "/>
    <numFmt numFmtId="168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double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ck">
        <color theme="0"/>
      </bottom>
      <diagonal/>
    </border>
    <border>
      <left style="double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double">
        <color indexed="64"/>
      </left>
      <right style="double">
        <color indexed="64"/>
      </right>
      <top style="dashDot">
        <color indexed="64"/>
      </top>
      <bottom/>
      <diagonal/>
    </border>
    <border>
      <left style="double">
        <color indexed="64"/>
      </left>
      <right style="double">
        <color indexed="64"/>
      </right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thin">
        <color theme="4" tint="0.3999755851924192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auto="1"/>
      </left>
      <right/>
      <top style="double">
        <color rgb="FF000000"/>
      </top>
      <bottom/>
      <diagonal/>
    </border>
    <border>
      <left/>
      <right style="double">
        <color auto="1"/>
      </right>
      <top style="double">
        <color rgb="FF000000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164" fontId="0" fillId="0" borderId="0" xfId="0" applyNumberFormat="1"/>
    <xf numFmtId="9" fontId="0" fillId="0" borderId="0" xfId="1" applyFont="1"/>
    <xf numFmtId="164" fontId="0" fillId="0" borderId="1" xfId="0" applyNumberFormat="1" applyBorder="1"/>
    <xf numFmtId="0" fontId="0" fillId="0" borderId="8" xfId="0" applyBorder="1"/>
    <xf numFmtId="0" fontId="2" fillId="3" borderId="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3" fontId="0" fillId="0" borderId="0" xfId="1" applyNumberFormat="1" applyFont="1" applyAlignment="1">
      <alignment vertical="top"/>
    </xf>
    <xf numFmtId="0" fontId="0" fillId="0" borderId="0" xfId="0" applyAlignment="1">
      <alignment vertical="top" wrapText="1"/>
    </xf>
    <xf numFmtId="0" fontId="2" fillId="5" borderId="4" xfId="0" applyFont="1" applyFill="1" applyBorder="1"/>
    <xf numFmtId="166" fontId="0" fillId="5" borderId="0" xfId="2" applyNumberFormat="1" applyFont="1" applyFill="1"/>
    <xf numFmtId="166" fontId="2" fillId="5" borderId="3" xfId="2" applyNumberFormat="1" applyFont="1" applyFill="1" applyBorder="1"/>
    <xf numFmtId="166" fontId="0" fillId="2" borderId="0" xfId="2" applyNumberFormat="1" applyFont="1" applyFill="1" applyBorder="1" applyAlignment="1">
      <alignment vertical="top" wrapText="1"/>
    </xf>
    <xf numFmtId="166" fontId="0" fillId="0" borderId="0" xfId="2" applyNumberFormat="1" applyFont="1" applyAlignment="1">
      <alignment vertical="top" wrapText="1"/>
    </xf>
    <xf numFmtId="166" fontId="0" fillId="0" borderId="0" xfId="2" applyNumberFormat="1" applyFont="1" applyAlignment="1">
      <alignment wrapText="1"/>
    </xf>
    <xf numFmtId="166" fontId="0" fillId="0" borderId="0" xfId="2" applyNumberFormat="1" applyFont="1"/>
    <xf numFmtId="0" fontId="0" fillId="0" borderId="0" xfId="0" quotePrefix="1" applyAlignment="1">
      <alignment wrapText="1"/>
    </xf>
    <xf numFmtId="0" fontId="0" fillId="0" borderId="13" xfId="0" quotePrefix="1" applyBorder="1" applyAlignment="1">
      <alignment wrapText="1"/>
    </xf>
    <xf numFmtId="0" fontId="5" fillId="0" borderId="0" xfId="0" applyFont="1" applyAlignment="1">
      <alignment horizontal="center" vertical="center"/>
    </xf>
    <xf numFmtId="167" fontId="0" fillId="0" borderId="0" xfId="2" applyNumberFormat="1" applyFont="1" applyAlignment="1">
      <alignment horizontal="right"/>
    </xf>
    <xf numFmtId="167" fontId="0" fillId="0" borderId="0" xfId="2" applyNumberFormat="1" applyFont="1" applyAlignment="1">
      <alignment horizontal="right" vertical="top" wrapText="1"/>
    </xf>
    <xf numFmtId="167" fontId="0" fillId="0" borderId="0" xfId="2" applyNumberFormat="1" applyFont="1" applyAlignment="1">
      <alignment horizontal="right" wrapText="1"/>
    </xf>
    <xf numFmtId="0" fontId="2" fillId="0" borderId="0" xfId="0" applyFont="1"/>
    <xf numFmtId="166" fontId="0" fillId="0" borderId="0" xfId="2" applyNumberFormat="1" applyFont="1" applyFill="1" applyBorder="1" applyAlignment="1">
      <alignment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166" fontId="0" fillId="0" borderId="21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horizontal="right" wrapText="1"/>
    </xf>
    <xf numFmtId="166" fontId="7" fillId="5" borderId="0" xfId="2" applyNumberFormat="1" applyFont="1" applyFill="1" applyBorder="1" applyAlignment="1">
      <alignment wrapText="1"/>
    </xf>
    <xf numFmtId="166" fontId="7" fillId="5" borderId="5" xfId="2" applyNumberFormat="1" applyFont="1" applyFill="1" applyBorder="1" applyAlignment="1">
      <alignment wrapText="1"/>
    </xf>
    <xf numFmtId="0" fontId="7" fillId="3" borderId="5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wrapText="1"/>
    </xf>
    <xf numFmtId="0" fontId="3" fillId="0" borderId="0" xfId="0" applyFont="1" applyAlignment="1">
      <alignment wrapText="1"/>
    </xf>
    <xf numFmtId="166" fontId="3" fillId="2" borderId="0" xfId="2" applyNumberFormat="1" applyFont="1" applyFill="1" applyBorder="1" applyAlignment="1">
      <alignment vertical="top" wrapText="1"/>
    </xf>
    <xf numFmtId="164" fontId="3" fillId="0" borderId="0" xfId="0" applyNumberFormat="1" applyFont="1"/>
    <xf numFmtId="0" fontId="3" fillId="0" borderId="13" xfId="0" quotePrefix="1" applyFont="1" applyBorder="1" applyAlignment="1">
      <alignment wrapText="1"/>
    </xf>
    <xf numFmtId="0" fontId="3" fillId="0" borderId="0" xfId="0" applyFont="1"/>
    <xf numFmtId="0" fontId="7" fillId="2" borderId="18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 wrapText="1"/>
    </xf>
    <xf numFmtId="0" fontId="7" fillId="4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166" fontId="6" fillId="0" borderId="0" xfId="2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166" fontId="2" fillId="0" borderId="3" xfId="2" applyNumberFormat="1" applyFont="1" applyFill="1" applyBorder="1"/>
    <xf numFmtId="167" fontId="2" fillId="0" borderId="3" xfId="2" applyNumberFormat="1" applyFont="1" applyFill="1" applyBorder="1" applyAlignment="1">
      <alignment horizontal="right"/>
    </xf>
    <xf numFmtId="166" fontId="2" fillId="0" borderId="0" xfId="2" applyNumberFormat="1" applyFont="1" applyFill="1" applyBorder="1"/>
    <xf numFmtId="168" fontId="6" fillId="0" borderId="22" xfId="0" applyNumberFormat="1" applyFont="1" applyBorder="1" applyAlignment="1">
      <alignment horizontal="center" vertical="center"/>
    </xf>
    <xf numFmtId="166" fontId="11" fillId="0" borderId="12" xfId="2" applyNumberFormat="1" applyFont="1" applyFill="1" applyBorder="1"/>
    <xf numFmtId="166" fontId="12" fillId="7" borderId="12" xfId="2" applyNumberFormat="1" applyFont="1" applyFill="1" applyBorder="1"/>
    <xf numFmtId="166" fontId="11" fillId="0" borderId="12" xfId="2" applyNumberFormat="1" applyFont="1" applyBorder="1"/>
    <xf numFmtId="166" fontId="11" fillId="0" borderId="0" xfId="2" applyNumberFormat="1" applyFont="1" applyBorder="1"/>
    <xf numFmtId="166" fontId="11" fillId="0" borderId="14" xfId="2" applyNumberFormat="1" applyFont="1" applyBorder="1"/>
    <xf numFmtId="168" fontId="11" fillId="0" borderId="23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12" fillId="7" borderId="23" xfId="0" applyNumberFormat="1" applyFont="1" applyFill="1" applyBorder="1" applyAlignment="1">
      <alignment horizontal="right" vertical="center"/>
    </xf>
    <xf numFmtId="168" fontId="12" fillId="7" borderId="11" xfId="0" applyNumberFormat="1" applyFont="1" applyFill="1" applyBorder="1" applyAlignment="1">
      <alignment horizontal="right" vertical="center"/>
    </xf>
    <xf numFmtId="168" fontId="11" fillId="0" borderId="24" xfId="0" applyNumberFormat="1" applyFont="1" applyBorder="1" applyAlignment="1">
      <alignment horizontal="right" vertical="center"/>
    </xf>
    <xf numFmtId="168" fontId="11" fillId="0" borderId="0" xfId="0" applyNumberFormat="1" applyFont="1" applyAlignment="1">
      <alignment horizontal="right" vertical="center"/>
    </xf>
    <xf numFmtId="166" fontId="11" fillId="0" borderId="24" xfId="2" applyNumberFormat="1" applyFont="1" applyBorder="1" applyAlignment="1">
      <alignment horizontal="right"/>
    </xf>
    <xf numFmtId="166" fontId="11" fillId="0" borderId="0" xfId="2" applyNumberFormat="1" applyFont="1" applyBorder="1" applyAlignment="1">
      <alignment horizontal="right"/>
    </xf>
    <xf numFmtId="168" fontId="11" fillId="0" borderId="25" xfId="0" applyNumberFormat="1" applyFont="1" applyBorder="1" applyAlignment="1">
      <alignment horizontal="right" vertical="center"/>
    </xf>
    <xf numFmtId="168" fontId="11" fillId="0" borderId="1" xfId="0" applyNumberFormat="1" applyFont="1" applyBorder="1" applyAlignment="1">
      <alignment horizontal="right" vertical="center"/>
    </xf>
    <xf numFmtId="166" fontId="0" fillId="0" borderId="27" xfId="2" applyNumberFormat="1" applyFont="1" applyBorder="1"/>
    <xf numFmtId="166" fontId="0" fillId="5" borderId="33" xfId="2" applyNumberFormat="1" applyFont="1" applyFill="1" applyBorder="1"/>
    <xf numFmtId="167" fontId="0" fillId="5" borderId="33" xfId="2" applyNumberFormat="1" applyFont="1" applyFill="1" applyBorder="1" applyAlignment="1">
      <alignment horizontal="right"/>
    </xf>
    <xf numFmtId="0" fontId="2" fillId="5" borderId="30" xfId="2" applyNumberFormat="1" applyFont="1" applyFill="1" applyBorder="1" applyAlignment="1">
      <alignment horizontal="center" vertical="center"/>
    </xf>
    <xf numFmtId="0" fontId="2" fillId="5" borderId="33" xfId="2" applyNumberFormat="1" applyFont="1" applyFill="1" applyBorder="1" applyAlignment="1">
      <alignment horizontal="center" vertical="center"/>
    </xf>
    <xf numFmtId="0" fontId="2" fillId="5" borderId="34" xfId="2" applyNumberFormat="1" applyFont="1" applyFill="1" applyBorder="1" applyAlignment="1">
      <alignment horizontal="center" vertical="center"/>
    </xf>
    <xf numFmtId="168" fontId="0" fillId="0" borderId="31" xfId="2" applyNumberFormat="1" applyFont="1" applyBorder="1" applyAlignment="1">
      <alignment horizontal="right" vertical="center"/>
    </xf>
    <xf numFmtId="0" fontId="0" fillId="0" borderId="0" xfId="2" applyNumberFormat="1" applyFont="1" applyBorder="1" applyAlignment="1">
      <alignment horizontal="right" vertical="center"/>
    </xf>
    <xf numFmtId="0" fontId="0" fillId="0" borderId="31" xfId="2" applyNumberFormat="1" applyFont="1" applyBorder="1" applyAlignment="1">
      <alignment horizontal="right" vertical="center"/>
    </xf>
    <xf numFmtId="0" fontId="0" fillId="0" borderId="26" xfId="2" applyNumberFormat="1" applyFont="1" applyBorder="1" applyAlignment="1">
      <alignment horizontal="right" vertical="center"/>
    </xf>
    <xf numFmtId="0" fontId="0" fillId="0" borderId="32" xfId="2" applyNumberFormat="1" applyFont="1" applyBorder="1" applyAlignment="1">
      <alignment horizontal="right" vertical="center"/>
    </xf>
    <xf numFmtId="168" fontId="0" fillId="0" borderId="28" xfId="2" applyNumberFormat="1" applyFont="1" applyBorder="1" applyAlignment="1">
      <alignment horizontal="right" vertical="center"/>
    </xf>
    <xf numFmtId="168" fontId="0" fillId="0" borderId="32" xfId="2" applyNumberFormat="1" applyFont="1" applyBorder="1" applyAlignment="1">
      <alignment horizontal="right" vertical="center"/>
    </xf>
    <xf numFmtId="168" fontId="0" fillId="0" borderId="29" xfId="2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left" wrapText="1"/>
    </xf>
    <xf numFmtId="0" fontId="7" fillId="2" borderId="39" xfId="0" applyFont="1" applyFill="1" applyBorder="1" applyAlignment="1">
      <alignment wrapText="1"/>
    </xf>
    <xf numFmtId="0" fontId="7" fillId="4" borderId="39" xfId="0" applyFont="1" applyFill="1" applyBorder="1" applyAlignment="1">
      <alignment horizontal="left" wrapText="1"/>
    </xf>
    <xf numFmtId="0" fontId="7" fillId="4" borderId="39" xfId="0" applyFont="1" applyFill="1" applyBorder="1" applyAlignment="1">
      <alignment wrapText="1"/>
    </xf>
    <xf numFmtId="167" fontId="7" fillId="6" borderId="39" xfId="2" applyNumberFormat="1" applyFont="1" applyFill="1" applyBorder="1" applyAlignment="1">
      <alignment horizontal="left" vertical="center" wrapText="1"/>
    </xf>
    <xf numFmtId="166" fontId="7" fillId="5" borderId="39" xfId="2" applyNumberFormat="1" applyFont="1" applyFill="1" applyBorder="1" applyAlignment="1">
      <alignment vertical="center" wrapText="1"/>
    </xf>
    <xf numFmtId="166" fontId="7" fillId="5" borderId="39" xfId="2" applyNumberFormat="1" applyFont="1" applyFill="1" applyBorder="1" applyAlignment="1">
      <alignment horizontal="center" vertical="center" wrapText="1"/>
    </xf>
    <xf numFmtId="166" fontId="7" fillId="5" borderId="40" xfId="2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top"/>
    </xf>
    <xf numFmtId="0" fontId="0" fillId="0" borderId="21" xfId="0" quotePrefix="1" applyBorder="1" applyAlignment="1">
      <alignment wrapText="1"/>
    </xf>
    <xf numFmtId="0" fontId="0" fillId="0" borderId="5" xfId="0" applyBorder="1" applyAlignment="1">
      <alignment wrapText="1"/>
    </xf>
    <xf numFmtId="166" fontId="11" fillId="0" borderId="5" xfId="2" applyNumberFormat="1" applyFont="1" applyBorder="1"/>
    <xf numFmtId="0" fontId="7" fillId="4" borderId="44" xfId="0" applyFont="1" applyFill="1" applyBorder="1" applyAlignment="1">
      <alignment wrapText="1"/>
    </xf>
    <xf numFmtId="166" fontId="0" fillId="0" borderId="45" xfId="2" applyNumberFormat="1" applyFont="1" applyBorder="1"/>
    <xf numFmtId="166" fontId="0" fillId="0" borderId="46" xfId="2" applyNumberFormat="1" applyFont="1" applyBorder="1" applyAlignment="1">
      <alignment horizontal="right"/>
    </xf>
    <xf numFmtId="166" fontId="0" fillId="0" borderId="28" xfId="2" applyNumberFormat="1" applyFont="1" applyBorder="1" applyAlignment="1">
      <alignment horizontal="right"/>
    </xf>
    <xf numFmtId="166" fontId="11" fillId="0" borderId="47" xfId="2" applyNumberFormat="1" applyFont="1" applyFill="1" applyBorder="1"/>
    <xf numFmtId="166" fontId="11" fillId="0" borderId="48" xfId="2" applyNumberFormat="1" applyFont="1" applyFill="1" applyBorder="1" applyAlignment="1">
      <alignment horizontal="right"/>
    </xf>
    <xf numFmtId="166" fontId="11" fillId="0" borderId="22" xfId="2" applyNumberFormat="1" applyFont="1" applyFill="1" applyBorder="1" applyAlignment="1">
      <alignment horizontal="right"/>
    </xf>
    <xf numFmtId="166" fontId="12" fillId="7" borderId="22" xfId="2" applyNumberFormat="1" applyFont="1" applyFill="1" applyBorder="1" applyAlignment="1">
      <alignment horizontal="right"/>
    </xf>
    <xf numFmtId="166" fontId="11" fillId="0" borderId="22" xfId="2" applyNumberFormat="1" applyFont="1" applyBorder="1" applyAlignment="1">
      <alignment horizontal="right"/>
    </xf>
    <xf numFmtId="166" fontId="11" fillId="0" borderId="15" xfId="2" applyNumberFormat="1" applyFont="1" applyBorder="1" applyAlignment="1">
      <alignment horizontal="right"/>
    </xf>
    <xf numFmtId="0" fontId="7" fillId="2" borderId="49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165" fontId="0" fillId="0" borderId="39" xfId="1" applyNumberFormat="1" applyFont="1" applyFill="1" applyBorder="1" applyAlignment="1">
      <alignment vertical="top"/>
    </xf>
    <xf numFmtId="9" fontId="0" fillId="0" borderId="39" xfId="1" applyFont="1" applyFill="1" applyBorder="1" applyAlignment="1">
      <alignment vertical="top" wrapText="1"/>
    </xf>
    <xf numFmtId="166" fontId="0" fillId="0" borderId="39" xfId="2" applyNumberFormat="1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41" xfId="0" applyBorder="1" applyAlignment="1">
      <alignment horizontal="left" vertical="top"/>
    </xf>
    <xf numFmtId="0" fontId="0" fillId="0" borderId="39" xfId="0" applyBorder="1" applyAlignment="1">
      <alignment wrapText="1"/>
    </xf>
    <xf numFmtId="168" fontId="0" fillId="0" borderId="0" xfId="0" applyNumberFormat="1"/>
    <xf numFmtId="0" fontId="0" fillId="0" borderId="39" xfId="0" applyBorder="1" applyAlignment="1">
      <alignment horizontal="left" vertical="top" wrapText="1"/>
    </xf>
    <xf numFmtId="165" fontId="3" fillId="0" borderId="39" xfId="1" applyNumberFormat="1" applyFont="1" applyFill="1" applyBorder="1" applyAlignment="1">
      <alignment vertical="top"/>
    </xf>
    <xf numFmtId="9" fontId="3" fillId="0" borderId="39" xfId="1" applyFont="1" applyFill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5" fontId="0" fillId="0" borderId="3" xfId="1" applyNumberFormat="1" applyFont="1" applyFill="1" applyBorder="1" applyAlignment="1">
      <alignment vertical="top"/>
    </xf>
    <xf numFmtId="165" fontId="0" fillId="0" borderId="3" xfId="1" applyNumberFormat="1" applyFont="1" applyFill="1" applyBorder="1" applyAlignment="1">
      <alignment vertical="top" wrapText="1"/>
    </xf>
    <xf numFmtId="0" fontId="0" fillId="0" borderId="39" xfId="0" applyBorder="1" applyAlignment="1">
      <alignment vertical="top"/>
    </xf>
    <xf numFmtId="165" fontId="0" fillId="0" borderId="21" xfId="1" applyNumberFormat="1" applyFont="1" applyFill="1" applyBorder="1" applyAlignment="1">
      <alignment horizontal="left" vertical="top" wrapText="1"/>
    </xf>
    <xf numFmtId="9" fontId="0" fillId="0" borderId="21" xfId="1" applyFont="1" applyFill="1" applyBorder="1" applyAlignment="1">
      <alignment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vertical="top"/>
    </xf>
    <xf numFmtId="165" fontId="0" fillId="0" borderId="10" xfId="1" applyNumberFormat="1" applyFont="1" applyFill="1" applyBorder="1" applyAlignment="1">
      <alignment vertical="top"/>
    </xf>
    <xf numFmtId="9" fontId="0" fillId="0" borderId="10" xfId="1" applyFont="1" applyFill="1" applyBorder="1" applyAlignment="1">
      <alignment vertical="top" wrapText="1"/>
    </xf>
    <xf numFmtId="165" fontId="0" fillId="0" borderId="19" xfId="1" applyNumberFormat="1" applyFont="1" applyFill="1" applyBorder="1" applyAlignment="1">
      <alignment horizontal="left" vertical="top" wrapText="1"/>
    </xf>
    <xf numFmtId="9" fontId="0" fillId="0" borderId="19" xfId="1" applyFont="1" applyFill="1" applyBorder="1" applyAlignment="1">
      <alignment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 wrapText="1"/>
    </xf>
    <xf numFmtId="165" fontId="0" fillId="0" borderId="37" xfId="1" applyNumberFormat="1" applyFont="1" applyFill="1" applyBorder="1" applyAlignment="1">
      <alignment horizontal="left" vertical="top" wrapText="1"/>
    </xf>
    <xf numFmtId="0" fontId="0" fillId="0" borderId="37" xfId="0" applyBorder="1" applyAlignment="1">
      <alignment wrapText="1"/>
    </xf>
    <xf numFmtId="166" fontId="0" fillId="0" borderId="37" xfId="2" applyNumberFormat="1" applyFont="1" applyFill="1" applyBorder="1" applyAlignment="1">
      <alignment vertical="top" wrapText="1"/>
    </xf>
    <xf numFmtId="0" fontId="10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/>
    <xf numFmtId="165" fontId="0" fillId="0" borderId="17" xfId="1" applyNumberFormat="1" applyFont="1" applyFill="1" applyBorder="1" applyAlignment="1">
      <alignment vertical="top"/>
    </xf>
    <xf numFmtId="9" fontId="0" fillId="0" borderId="17" xfId="1" applyFont="1" applyFill="1" applyBorder="1" applyAlignment="1">
      <alignment vertical="top" wrapText="1"/>
    </xf>
    <xf numFmtId="164" fontId="0" fillId="0" borderId="17" xfId="0" applyNumberFormat="1" applyBorder="1"/>
    <xf numFmtId="167" fontId="7" fillId="6" borderId="0" xfId="2" applyNumberFormat="1" applyFont="1" applyFill="1" applyBorder="1" applyAlignment="1" applyProtection="1">
      <alignment horizontal="left" vertical="center" wrapText="1"/>
      <protection locked="0"/>
    </xf>
    <xf numFmtId="166" fontId="7" fillId="5" borderId="0" xfId="2" applyNumberFormat="1" applyFont="1" applyFill="1" applyBorder="1" applyAlignment="1" applyProtection="1">
      <alignment horizontal="right" vertical="center" wrapText="1"/>
      <protection locked="0"/>
    </xf>
    <xf numFmtId="166" fontId="7" fillId="5" borderId="0" xfId="2" applyNumberFormat="1" applyFont="1" applyFill="1" applyBorder="1" applyAlignment="1" applyProtection="1">
      <alignment horizontal="center" vertical="center" wrapText="1"/>
      <protection locked="0"/>
    </xf>
    <xf numFmtId="166" fontId="7" fillId="5" borderId="50" xfId="2" applyNumberFormat="1" applyFont="1" applyFill="1" applyBorder="1" applyAlignment="1" applyProtection="1">
      <alignment horizontal="center" vertical="center" wrapText="1"/>
      <protection locked="0"/>
    </xf>
    <xf numFmtId="166" fontId="0" fillId="6" borderId="21" xfId="2" applyNumberFormat="1" applyFont="1" applyFill="1" applyBorder="1" applyAlignment="1" applyProtection="1">
      <alignment horizontal="right" wrapText="1"/>
      <protection locked="0"/>
    </xf>
    <xf numFmtId="166" fontId="0" fillId="0" borderId="21" xfId="2" applyNumberFormat="1" applyFont="1" applyFill="1" applyBorder="1" applyAlignment="1" applyProtection="1">
      <alignment vertical="top" wrapText="1"/>
      <protection locked="0"/>
    </xf>
    <xf numFmtId="166" fontId="0" fillId="0" borderId="39" xfId="2" applyNumberFormat="1" applyFont="1" applyFill="1" applyBorder="1" applyAlignment="1" applyProtection="1">
      <alignment vertical="top" wrapText="1"/>
      <protection locked="0"/>
    </xf>
    <xf numFmtId="166" fontId="0" fillId="0" borderId="40" xfId="2" applyNumberFormat="1" applyFont="1" applyFill="1" applyBorder="1" applyAlignment="1" applyProtection="1">
      <alignment vertical="top" wrapText="1"/>
      <protection locked="0"/>
    </xf>
    <xf numFmtId="166" fontId="0" fillId="6" borderId="39" xfId="2" applyNumberFormat="1" applyFont="1" applyFill="1" applyBorder="1" applyAlignment="1" applyProtection="1">
      <alignment horizontal="right" wrapText="1"/>
      <protection locked="0"/>
    </xf>
    <xf numFmtId="166" fontId="0" fillId="6" borderId="39" xfId="2" applyNumberFormat="1" applyFont="1" applyFill="1" applyBorder="1" applyAlignment="1" applyProtection="1">
      <alignment horizontal="right" vertical="top" wrapText="1"/>
      <protection locked="0"/>
    </xf>
    <xf numFmtId="166" fontId="0" fillId="0" borderId="20" xfId="2" applyNumberFormat="1" applyFont="1" applyFill="1" applyBorder="1" applyAlignment="1" applyProtection="1">
      <alignment vertical="top" wrapText="1"/>
      <protection locked="0"/>
    </xf>
    <xf numFmtId="166" fontId="0" fillId="0" borderId="42" xfId="2" applyNumberFormat="1" applyFont="1" applyFill="1" applyBorder="1" applyAlignment="1" applyProtection="1">
      <alignment vertical="top" wrapText="1"/>
      <protection locked="0"/>
    </xf>
    <xf numFmtId="166" fontId="0" fillId="0" borderId="39" xfId="2" applyNumberFormat="1" applyFont="1" applyFill="1" applyBorder="1" applyAlignment="1" applyProtection="1">
      <alignment horizontal="right" vertical="top" wrapText="1"/>
      <protection locked="0"/>
    </xf>
    <xf numFmtId="166" fontId="0" fillId="0" borderId="21" xfId="2" applyNumberFormat="1" applyFont="1" applyFill="1" applyBorder="1" applyAlignment="1" applyProtection="1">
      <alignment horizontal="right" vertical="top" wrapText="1"/>
      <protection locked="0"/>
    </xf>
    <xf numFmtId="166" fontId="0" fillId="0" borderId="20" xfId="2" applyNumberFormat="1" applyFont="1" applyFill="1" applyBorder="1" applyAlignment="1" applyProtection="1">
      <alignment horizontal="right" vertical="top" wrapText="1"/>
      <protection locked="0"/>
    </xf>
    <xf numFmtId="166" fontId="0" fillId="0" borderId="42" xfId="2" applyNumberFormat="1" applyFont="1" applyFill="1" applyBorder="1" applyAlignment="1" applyProtection="1">
      <alignment horizontal="right" vertical="top" wrapText="1"/>
      <protection locked="0"/>
    </xf>
    <xf numFmtId="167" fontId="0" fillId="6" borderId="37" xfId="2" applyNumberFormat="1" applyFont="1" applyFill="1" applyBorder="1" applyAlignment="1" applyProtection="1">
      <alignment horizontal="right" vertical="top" wrapText="1"/>
      <protection locked="0"/>
    </xf>
    <xf numFmtId="166" fontId="0" fillId="0" borderId="37" xfId="2" applyNumberFormat="1" applyFont="1" applyFill="1" applyBorder="1" applyAlignment="1" applyProtection="1">
      <alignment vertical="top" wrapText="1"/>
      <protection locked="0"/>
    </xf>
    <xf numFmtId="166" fontId="0" fillId="0" borderId="36" xfId="2" applyNumberFormat="1" applyFont="1" applyFill="1" applyBorder="1" applyAlignment="1" applyProtection="1">
      <alignment vertical="top" wrapText="1"/>
      <protection locked="0"/>
    </xf>
    <xf numFmtId="166" fontId="0" fillId="0" borderId="43" xfId="2" applyNumberFormat="1" applyFont="1" applyFill="1" applyBorder="1" applyAlignment="1" applyProtection="1">
      <alignment vertical="top" wrapText="1"/>
      <protection locked="0"/>
    </xf>
    <xf numFmtId="167" fontId="0" fillId="0" borderId="37" xfId="2" applyNumberFormat="1" applyFont="1" applyFill="1" applyBorder="1" applyAlignment="1" applyProtection="1">
      <alignment horizontal="right" vertical="top" wrapText="1"/>
      <protection locked="0"/>
    </xf>
    <xf numFmtId="167" fontId="0" fillId="0" borderId="17" xfId="2" applyNumberFormat="1" applyFont="1" applyFill="1" applyBorder="1" applyAlignment="1" applyProtection="1">
      <alignment horizontal="right"/>
      <protection locked="0"/>
    </xf>
    <xf numFmtId="168" fontId="0" fillId="0" borderId="17" xfId="0" applyNumberFormat="1" applyBorder="1" applyProtection="1">
      <protection locked="0"/>
    </xf>
    <xf numFmtId="0" fontId="13" fillId="0" borderId="35" xfId="0" applyFont="1" applyBorder="1" applyAlignment="1"/>
    <xf numFmtId="0" fontId="0" fillId="0" borderId="35" xfId="0" applyBorder="1" applyAlignment="1"/>
  </cellXfs>
  <cellStyles count="3">
    <cellStyle name="Komma" xfId="2" builtinId="3"/>
    <cellStyle name="Procent" xfId="1" builtinId="5"/>
    <cellStyle name="Standaard" xfId="0" builtinId="0"/>
  </cellStyles>
  <dxfs count="4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fgColor theme="4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ashDot">
          <color indexed="64"/>
        </top>
        <bottom style="double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fgColor theme="4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double">
          <color indexed="64"/>
        </left>
        <right/>
        <top style="dashDot">
          <color indexed="64"/>
        </top>
        <bottom style="double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fgColor theme="4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double">
          <color indexed="64"/>
        </left>
        <right/>
        <top style="dashDot">
          <color indexed="64"/>
        </top>
        <bottom style="double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fgColor theme="4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dashDot">
          <color indexed="64"/>
        </top>
        <bottom style="double">
          <color indexed="64"/>
        </bottom>
      </border>
      <protection locked="0" hidden="0"/>
    </dxf>
    <dxf>
      <fill>
        <patternFill patternType="none">
          <bgColor auto="1"/>
        </patternFill>
      </fill>
      <protection locked="0" hidden="0"/>
    </dxf>
    <dxf>
      <fill>
        <patternFill patternType="none">
          <bgColor auto="1"/>
        </patternFill>
      </fill>
      <protection locked="0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 * #,##0.000_ ;_ * \-#,##0.000_ ;_ * &quot;-&quot;??_ ;_ @_ 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none"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dashDot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.000_ ;_ * \-#,##0.000_ ;_ * &quot;-&quot;??_ ;_ @_ "/>
      <fill>
        <patternFill patternType="solid">
          <fgColor indexed="64"/>
          <bgColor rgb="FF92D050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 * #,##0.000_ ;_ * \-#,##0.000_ ;_ * &quot;-&quot;??_ ;_ @_ 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b/>
        <i val="0"/>
        <color auto="1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2D05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DDEE7C-28E9-4699-93BC-43F0C3DE0190}" name="Tabel1" displayName="Tabel1" ref="A13:L43" totalsRowShown="0" headerRowDxfId="44" dataDxfId="43" tableBorderDxfId="42" headerRowCellStyle="Komma" dataCellStyle="Komma">
  <autoFilter ref="A13:L43" xr:uid="{1EDDEE7C-28E9-4699-93BC-43F0C3DE0190}"/>
  <tableColumns count="12">
    <tableColumn id="1" xr3:uid="{7A8130E6-0A33-44AA-AFC8-40B34A379036}" name="Fiche nr." dataDxfId="41"/>
    <tableColumn id="2" xr3:uid="{79C6F575-0837-4D90-8ED5-E0F74D41588D}" name="Programma" dataDxfId="40"/>
    <tableColumn id="3" xr3:uid="{58D9D16C-1AA6-4AE4-988A-77DCD16A77DF}" name="Thema" dataDxfId="39"/>
    <tableColumn id="4" xr3:uid="{9240ADC6-4C25-4644-ABCE-5044075D738A}" name="Product" dataDxfId="38"/>
    <tableColumn id="5" xr3:uid="{38BDFE56-2E75-4D0D-B137-585A9E8314BD}" name="Keuze" dataDxfId="37"/>
    <tableColumn id="6" xr3:uid="{A8AE71B7-A739-486E-9939-35BA932CC5DE}" name="rubriek" dataDxfId="36"/>
    <tableColumn id="7" xr3:uid="{1A39B368-44E9-46CD-831E-235BE454ADCE}" name="keuze " dataDxfId="35" dataCellStyle="Komma"/>
    <tableColumn id="8" xr3:uid="{74EFC56C-B9DE-4754-BAC9-1D0F807BFF0F}" name="mogelijkheid" dataDxfId="34" dataCellStyle="Komma"/>
    <tableColumn id="9" xr3:uid="{7014231E-7DA6-40FE-BE7F-241CE450E38C}" name="resultaat 25" dataDxfId="33" dataCellStyle="Komma"/>
    <tableColumn id="10" xr3:uid="{555316AB-7198-464A-BA3C-BB042E83FD05}" name="resultaat 26" dataDxfId="32" dataCellStyle="Komma"/>
    <tableColumn id="11" xr3:uid="{F31DB2A6-26D9-46A3-A568-6ED849A7E00C}" name="resultaat 27" dataDxfId="31" dataCellStyle="Komma"/>
    <tableColumn id="12" xr3:uid="{DA95127E-80D1-4F55-84D7-8AF43520D4B9}" name="resultaat 28" dataDxfId="30" dataCellStyle="Komma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5215C6-5414-46C7-82FE-C52BE69D0CAC}" name="Tabel2" displayName="Tabel2" ref="A46:L86" totalsRowShown="0" headerRowDxfId="29" dataDxfId="28" headerRowCellStyle="Komma">
  <autoFilter ref="A46:L86" xr:uid="{B45215C6-5414-46C7-82FE-C52BE69D0CAC}"/>
  <tableColumns count="12">
    <tableColumn id="1" xr3:uid="{4B49FC97-09E3-48CA-AE4E-3C6059F3DBDD}" name="Kolom1" dataDxfId="27"/>
    <tableColumn id="2" xr3:uid="{3D8B50BD-380D-4767-91F7-3FF1A9AE451C}" name="Programma" dataDxfId="26"/>
    <tableColumn id="3" xr3:uid="{DB2D0642-440B-43C3-BBBA-1F2CC137DA6E}" name="Thema" dataDxfId="25"/>
    <tableColumn id="4" xr3:uid="{AE8A2034-2056-4F34-9D07-F5E046F8EBE1}" name="Product" dataDxfId="24"/>
    <tableColumn id="5" xr3:uid="{2AF99B9B-3E84-4C1C-9A9A-B19A942D7A16}" name="Keuze" dataDxfId="23"/>
    <tableColumn id="6" xr3:uid="{280A3138-1673-4DED-801D-00E1C32E6677}" name="rubriek" dataDxfId="22"/>
    <tableColumn id="7" xr3:uid="{00490927-30B6-4126-8007-D986323E349F}" name="keuze " dataDxfId="21"/>
    <tableColumn id="8" xr3:uid="{68CC2260-A1DF-45CA-B0E7-AB288C2F7518}" name="mogelijkheid" dataDxfId="20"/>
    <tableColumn id="9" xr3:uid="{B9BF62F9-7B3C-4476-BF79-7C7B430A8900}" name="resultaat 25" dataDxfId="19" dataCellStyle="Komma"/>
    <tableColumn id="10" xr3:uid="{9DBBBB2F-A0D6-402E-AE76-6B9AC280E297}" name="resultaat 26" dataDxfId="18" dataCellStyle="Komma"/>
    <tableColumn id="11" xr3:uid="{3D06B1B0-FF66-4699-8E3C-9ED283D37FC8}" name="resultaat 27" dataDxfId="17" dataCellStyle="Komma"/>
    <tableColumn id="12" xr3:uid="{396CD7FF-40D1-4936-A317-B5D818BBA8C6}" name="resultaat 28" dataDxfId="16" dataCellStyle="Komma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4D0EB6A-DF4D-479C-A8EC-E73178053E72}" name="Tabel7" displayName="Tabel7" ref="A2:F34" totalsRowShown="0" headerRowDxfId="15" dataDxfId="14">
  <autoFilter ref="A2:F34" xr:uid="{84D0EB6A-DF4D-479C-A8EC-E73178053E72}"/>
  <tableColumns count="6">
    <tableColumn id="1" xr3:uid="{AB22AA3E-59E3-4557-8DC1-0AE65DEB49CF}" name="fiche" dataDxfId="13"/>
    <tableColumn id="2" xr3:uid="{E94FD802-2B16-424E-BB7B-814DA9C171E7}" name="Programma" dataDxfId="12"/>
    <tableColumn id="3" xr3:uid="{5902E6A7-AA07-4659-8B33-9B15C6064C8E}" name="Thema" dataDxfId="11"/>
    <tableColumn id="4" xr3:uid="{8FE099E6-8DA3-4266-B4ED-8F3479EA8A6C}" name="Product" dataDxfId="10"/>
    <tableColumn id="5" xr3:uid="{033E6985-CEB8-4F25-8ACA-68B25977392D}" name="Keuze" dataDxfId="9"/>
    <tableColumn id="6" xr3:uid="{4EB9EDA6-F244-4A79-ADD5-5C257F85F1A2}" name="rubriek" dataDxfId="8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BF24297-BE96-4E68-BD24-B4764C8F4C7B}" name="Tabel8" displayName="Tabel8" ref="A39:F76" totalsRowShown="0" headerRowDxfId="7" dataDxfId="6">
  <autoFilter ref="A39:F76" xr:uid="{ABF24297-BE96-4E68-BD24-B4764C8F4C7B}"/>
  <tableColumns count="6">
    <tableColumn id="1" xr3:uid="{68B4DB29-D808-4124-8F7E-D55D30044A63}" name="fiche" dataDxfId="5"/>
    <tableColumn id="2" xr3:uid="{D10067B8-2D4A-4E9F-A5BA-AD44E88856D6}" name="Programma" dataDxfId="4"/>
    <tableColumn id="3" xr3:uid="{09465455-9229-4E8D-8F23-7681F3DD30B8}" name="Thema" dataDxfId="3"/>
    <tableColumn id="4" xr3:uid="{7B09273C-31F8-4F24-A18D-FAD7B18FE599}" name="Product" dataDxfId="2"/>
    <tableColumn id="5" xr3:uid="{0CF25234-E915-4461-B95B-C87443B29427}" name="Keuze" dataDxfId="1"/>
    <tableColumn id="6" xr3:uid="{ECAE300D-FFD7-4545-A5CC-ADE55EB7E258}" name="rubriek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5C6F-0D85-4814-8762-94DD9E8FC7E8}">
  <sheetPr codeName="Blad6"/>
  <dimension ref="A1:C3"/>
  <sheetViews>
    <sheetView workbookViewId="0">
      <selection activeCell="B20" sqref="B20"/>
    </sheetView>
  </sheetViews>
  <sheetFormatPr defaultRowHeight="14.5" x14ac:dyDescent="0.35"/>
  <sheetData>
    <row r="1" spans="1:3" x14ac:dyDescent="0.35">
      <c r="A1" t="s">
        <v>0</v>
      </c>
      <c r="C1" t="s">
        <v>1</v>
      </c>
    </row>
    <row r="2" spans="1:3" x14ac:dyDescent="0.35">
      <c r="A2" t="s">
        <v>2</v>
      </c>
      <c r="C2">
        <v>0</v>
      </c>
    </row>
    <row r="3" spans="1:3" x14ac:dyDescent="0.35">
      <c r="A3" t="s">
        <v>3</v>
      </c>
      <c r="C3"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6AEE-0581-442D-9230-B9C7F2DD0B74}">
  <sheetPr codeName="Blad5">
    <tabColor rgb="FF00B050"/>
    <pageSetUpPr fitToPage="1"/>
  </sheetPr>
  <dimension ref="A1:Y100"/>
  <sheetViews>
    <sheetView showGridLines="0" tabSelected="1" zoomScale="75" zoomScaleNormal="75" workbookViewId="0">
      <selection activeCell="B4" sqref="B4"/>
    </sheetView>
  </sheetViews>
  <sheetFormatPr defaultColWidth="9.453125" defaultRowHeight="14.5" x14ac:dyDescent="0.35"/>
  <cols>
    <col min="1" max="1" width="10.1796875" style="19" customWidth="1"/>
    <col min="2" max="2" width="12.7265625" style="6" customWidth="1"/>
    <col min="3" max="3" width="23.7265625" customWidth="1"/>
    <col min="4" max="4" width="22.81640625" customWidth="1"/>
    <col min="5" max="5" width="35.54296875" style="7" customWidth="1"/>
    <col min="6" max="6" width="26.26953125" style="16" customWidth="1"/>
    <col min="7" max="7" width="9.453125" style="20" customWidth="1"/>
    <col min="8" max="8" width="15.81640625" style="16" customWidth="1"/>
    <col min="9" max="12" width="14.1796875" style="16" customWidth="1"/>
    <col min="13" max="13" width="13" style="16" hidden="1" customWidth="1"/>
    <col min="14" max="14" width="14" style="16" hidden="1" customWidth="1"/>
    <col min="15" max="15" width="11.54296875" style="16" hidden="1" customWidth="1"/>
    <col min="16" max="16" width="15.54296875" style="16" hidden="1" customWidth="1"/>
    <col min="17" max="17" width="11.54296875" hidden="1" customWidth="1"/>
    <col min="18" max="18" width="71.453125" hidden="1" customWidth="1"/>
    <col min="19" max="19" width="17.453125" customWidth="1"/>
  </cols>
  <sheetData>
    <row r="1" spans="1:25" ht="16.5" thickTop="1" thickBot="1" x14ac:dyDescent="0.4">
      <c r="F1" s="55"/>
      <c r="G1" s="69"/>
      <c r="H1" s="68"/>
      <c r="I1" s="70">
        <v>2025</v>
      </c>
      <c r="J1" s="71">
        <v>2026</v>
      </c>
      <c r="K1" s="70">
        <v>2027</v>
      </c>
      <c r="L1" s="72">
        <v>2028</v>
      </c>
    </row>
    <row r="2" spans="1:25" ht="16" thickTop="1" x14ac:dyDescent="0.35">
      <c r="F2" s="55"/>
      <c r="G2" s="94"/>
      <c r="H2" s="95" t="s">
        <v>4</v>
      </c>
      <c r="I2" s="73">
        <v>-2.11</v>
      </c>
      <c r="J2" s="74">
        <v>0.52200000000000002</v>
      </c>
      <c r="K2" s="75">
        <v>0.28899999999999998</v>
      </c>
      <c r="L2" s="76">
        <v>0.28899999999999998</v>
      </c>
    </row>
    <row r="3" spans="1:25" ht="16" thickBot="1" x14ac:dyDescent="0.4">
      <c r="F3" s="55"/>
      <c r="G3" s="67"/>
      <c r="H3" s="96" t="s">
        <v>5</v>
      </c>
      <c r="I3" s="77">
        <v>0.81899999999999995</v>
      </c>
      <c r="J3" s="78">
        <v>-1.8440000000000001</v>
      </c>
      <c r="K3" s="79">
        <v>-1.9930000000000001</v>
      </c>
      <c r="L3" s="80">
        <v>-2.944</v>
      </c>
    </row>
    <row r="4" spans="1:25" ht="16.5" thickTop="1" thickBot="1" x14ac:dyDescent="0.4">
      <c r="D4" s="43"/>
      <c r="F4" s="43"/>
      <c r="G4" s="97"/>
      <c r="H4" s="98" t="s">
        <v>6</v>
      </c>
      <c r="I4" s="61">
        <f>SUM(I2:I3)</f>
        <v>-1.2909999999999999</v>
      </c>
      <c r="J4" s="61">
        <f t="shared" ref="J4:L4" si="0">SUM(J2:J3)</f>
        <v>-1.3220000000000001</v>
      </c>
      <c r="K4" s="61">
        <f t="shared" si="0"/>
        <v>-1.7040000000000002</v>
      </c>
      <c r="L4" s="61">
        <f t="shared" si="0"/>
        <v>-2.6549999999999998</v>
      </c>
      <c r="M4" s="11"/>
      <c r="N4" s="11"/>
      <c r="O4" s="11"/>
      <c r="P4" s="11"/>
    </row>
    <row r="5" spans="1:25" ht="16.5" thickTop="1" thickBot="1" x14ac:dyDescent="0.4">
      <c r="D5" s="23"/>
      <c r="E5" s="43"/>
      <c r="F5" s="55"/>
      <c r="G5" s="52"/>
      <c r="H5" s="99"/>
      <c r="I5" s="57"/>
      <c r="J5" s="58"/>
      <c r="K5" s="57"/>
      <c r="L5" s="57"/>
      <c r="M5" s="11"/>
      <c r="N5" s="11"/>
      <c r="O5" s="11"/>
      <c r="P5" s="11"/>
    </row>
    <row r="6" spans="1:25" ht="16" thickTop="1" x14ac:dyDescent="0.35">
      <c r="F6" s="55"/>
      <c r="G6" s="53"/>
      <c r="H6" s="100" t="s">
        <v>7</v>
      </c>
      <c r="I6" s="59">
        <f>SUM(I14:I85)</f>
        <v>1.7249999999999999</v>
      </c>
      <c r="J6" s="60">
        <f>SUM(J14:J85)</f>
        <v>1.96</v>
      </c>
      <c r="K6" s="59">
        <f>SUM(K14:K85)</f>
        <v>2.202</v>
      </c>
      <c r="L6" s="59">
        <f>SUM(L14:L85)</f>
        <v>3.3546666666666671</v>
      </c>
    </row>
    <row r="7" spans="1:25" ht="12.65" customHeight="1" x14ac:dyDescent="0.35">
      <c r="F7" s="55"/>
      <c r="G7" s="54"/>
      <c r="H7" s="101"/>
      <c r="I7" s="61"/>
      <c r="J7" s="62"/>
      <c r="K7" s="61"/>
      <c r="L7" s="61"/>
    </row>
    <row r="8" spans="1:25" ht="23.5" x14ac:dyDescent="0.55000000000000004">
      <c r="F8" s="55"/>
      <c r="G8" s="54"/>
      <c r="H8" s="101" t="s">
        <v>8</v>
      </c>
      <c r="I8" s="63">
        <f>I2</f>
        <v>-2.11</v>
      </c>
      <c r="J8" s="64">
        <f t="shared" ref="J8:L8" si="1">J2</f>
        <v>0.52200000000000002</v>
      </c>
      <c r="K8" s="63">
        <f t="shared" si="1"/>
        <v>0.28899999999999998</v>
      </c>
      <c r="L8" s="63">
        <f t="shared" si="1"/>
        <v>0.28899999999999998</v>
      </c>
      <c r="M8" s="44"/>
      <c r="O8" s="44"/>
      <c r="P8" s="44"/>
      <c r="Q8" s="44"/>
      <c r="R8" s="51"/>
      <c r="V8" s="16"/>
      <c r="W8" s="16"/>
      <c r="X8" s="16"/>
      <c r="Y8" s="16"/>
    </row>
    <row r="9" spans="1:25" ht="23.5" x14ac:dyDescent="0.55000000000000004">
      <c r="F9" s="55"/>
      <c r="G9" s="54"/>
      <c r="H9" s="101" t="s">
        <v>9</v>
      </c>
      <c r="I9" s="63">
        <f>I3+I6</f>
        <v>2.5439999999999996</v>
      </c>
      <c r="J9" s="64">
        <f>J3+J6</f>
        <v>0.11599999999999988</v>
      </c>
      <c r="K9" s="63">
        <f>K3+K6</f>
        <v>0.20899999999999985</v>
      </c>
      <c r="L9" s="63">
        <f>L3+L6</f>
        <v>0.41066666666666718</v>
      </c>
      <c r="M9" s="44"/>
      <c r="O9" s="44"/>
      <c r="P9" s="44"/>
      <c r="Q9" s="44"/>
      <c r="R9" s="51"/>
      <c r="V9" s="16"/>
      <c r="W9" s="16"/>
      <c r="X9" s="16"/>
      <c r="Y9" s="16"/>
    </row>
    <row r="10" spans="1:25" ht="15.5" x14ac:dyDescent="0.35">
      <c r="F10" s="55"/>
      <c r="G10" s="54"/>
      <c r="H10" s="101"/>
      <c r="I10" s="61"/>
      <c r="J10" s="62"/>
      <c r="K10" s="61"/>
      <c r="L10" s="61"/>
    </row>
    <row r="11" spans="1:25" ht="16" thickBot="1" x14ac:dyDescent="0.4">
      <c r="E11" s="91"/>
      <c r="F11" s="92"/>
      <c r="G11" s="56"/>
      <c r="H11" s="102" t="s">
        <v>10</v>
      </c>
      <c r="I11" s="65">
        <f>SUM(I4:I6)</f>
        <v>0.43399999999999994</v>
      </c>
      <c r="J11" s="66">
        <f>SUM(J4:J6)</f>
        <v>0.6379999999999999</v>
      </c>
      <c r="K11" s="65">
        <f>SUM(K4:K6)</f>
        <v>0.49799999999999978</v>
      </c>
      <c r="L11" s="65">
        <f>SUM(L4:L6)</f>
        <v>0.69966666666666733</v>
      </c>
    </row>
    <row r="12" spans="1:25" ht="15" thickTop="1" x14ac:dyDescent="0.35">
      <c r="B12" s="89" t="s">
        <v>11</v>
      </c>
      <c r="C12" s="45"/>
      <c r="D12" s="46"/>
      <c r="E12" s="47"/>
      <c r="F12" s="48"/>
      <c r="G12" s="49"/>
      <c r="H12" s="50"/>
      <c r="I12" s="50"/>
      <c r="J12" s="50"/>
      <c r="K12" s="50"/>
      <c r="L12" s="50"/>
      <c r="M12" s="12" t="s">
        <v>12</v>
      </c>
      <c r="N12" s="12"/>
      <c r="O12" s="12"/>
      <c r="P12" s="12"/>
      <c r="Q12" s="5"/>
      <c r="R12" s="10" t="s">
        <v>13</v>
      </c>
    </row>
    <row r="13" spans="1:25" s="35" customFormat="1" x14ac:dyDescent="0.35">
      <c r="A13" s="103" t="s">
        <v>14</v>
      </c>
      <c r="B13" s="104" t="s">
        <v>15</v>
      </c>
      <c r="C13" s="29" t="s">
        <v>16</v>
      </c>
      <c r="D13" s="105" t="s">
        <v>17</v>
      </c>
      <c r="E13" s="106" t="s">
        <v>18</v>
      </c>
      <c r="F13" s="106" t="s">
        <v>19</v>
      </c>
      <c r="G13" s="144" t="s">
        <v>20</v>
      </c>
      <c r="H13" s="145" t="s">
        <v>21</v>
      </c>
      <c r="I13" s="146" t="s">
        <v>22</v>
      </c>
      <c r="J13" s="146" t="s">
        <v>23</v>
      </c>
      <c r="K13" s="146" t="s">
        <v>24</v>
      </c>
      <c r="L13" s="147" t="s">
        <v>25</v>
      </c>
      <c r="M13" s="32" t="s">
        <v>26</v>
      </c>
      <c r="N13" s="32" t="s">
        <v>27</v>
      </c>
      <c r="O13" s="32" t="s">
        <v>28</v>
      </c>
      <c r="P13" s="32" t="s">
        <v>29</v>
      </c>
      <c r="Q13" s="33" t="s">
        <v>30</v>
      </c>
      <c r="R13" s="34" t="s">
        <v>31</v>
      </c>
    </row>
    <row r="14" spans="1:25" ht="29" x14ac:dyDescent="0.35">
      <c r="A14" s="113">
        <v>3</v>
      </c>
      <c r="B14" s="114" t="s">
        <v>32</v>
      </c>
      <c r="C14" s="26" t="s">
        <v>33</v>
      </c>
      <c r="D14" s="26" t="s">
        <v>33</v>
      </c>
      <c r="E14" s="115" t="s">
        <v>34</v>
      </c>
      <c r="F14" s="27" t="s">
        <v>35</v>
      </c>
      <c r="G14" s="148" t="s">
        <v>2</v>
      </c>
      <c r="H14" s="149">
        <v>0.25</v>
      </c>
      <c r="I14" s="150">
        <v>0</v>
      </c>
      <c r="J14" s="150">
        <v>0</v>
      </c>
      <c r="K14" s="150">
        <v>0</v>
      </c>
      <c r="L14" s="151">
        <f t="shared" ref="L14:L41" si="2">IFERROR(H14*IF(G14="Ja",1,IF(G14="Nee",0,G14)),"NB")</f>
        <v>0.25</v>
      </c>
      <c r="M14" s="24"/>
      <c r="N14" s="24"/>
      <c r="O14" s="24"/>
      <c r="P14" s="24"/>
      <c r="Q14" s="1"/>
      <c r="R14" s="18"/>
      <c r="T14" s="116"/>
    </row>
    <row r="15" spans="1:25" ht="29" x14ac:dyDescent="0.35">
      <c r="A15" s="113">
        <v>4</v>
      </c>
      <c r="B15" s="107" t="s">
        <v>36</v>
      </c>
      <c r="C15" s="117" t="s">
        <v>33</v>
      </c>
      <c r="D15" s="117" t="s">
        <v>33</v>
      </c>
      <c r="E15" s="115" t="s">
        <v>37</v>
      </c>
      <c r="F15" s="111" t="s">
        <v>35</v>
      </c>
      <c r="G15" s="152" t="s">
        <v>2</v>
      </c>
      <c r="H15" s="149">
        <v>0.50666666666666671</v>
      </c>
      <c r="I15" s="150">
        <v>0</v>
      </c>
      <c r="J15" s="150">
        <v>0</v>
      </c>
      <c r="K15" s="150">
        <v>0</v>
      </c>
      <c r="L15" s="151">
        <f t="shared" si="2"/>
        <v>0.50666666666666671</v>
      </c>
      <c r="M15" s="24"/>
      <c r="N15" s="24"/>
      <c r="O15" s="24"/>
      <c r="P15" s="24"/>
      <c r="Q15" s="1"/>
      <c r="R15" s="18"/>
      <c r="T15" s="116"/>
    </row>
    <row r="16" spans="1:25" ht="29" x14ac:dyDescent="0.35">
      <c r="A16" s="113">
        <v>7</v>
      </c>
      <c r="B16" s="107" t="s">
        <v>32</v>
      </c>
      <c r="C16" s="117" t="s">
        <v>33</v>
      </c>
      <c r="D16" s="117" t="s">
        <v>33</v>
      </c>
      <c r="E16" s="115" t="s">
        <v>38</v>
      </c>
      <c r="F16" s="111" t="s">
        <v>35</v>
      </c>
      <c r="G16" s="152" t="s">
        <v>0</v>
      </c>
      <c r="H16" s="149">
        <v>0.3</v>
      </c>
      <c r="I16" s="150">
        <v>0</v>
      </c>
      <c r="J16" s="150">
        <v>0</v>
      </c>
      <c r="K16" s="150">
        <v>0</v>
      </c>
      <c r="L16" s="151">
        <v>8.8999999999999996E-2</v>
      </c>
      <c r="M16" s="24"/>
      <c r="N16" s="24"/>
      <c r="O16" s="24"/>
      <c r="P16" s="24"/>
      <c r="Q16" s="1"/>
      <c r="R16" s="18"/>
      <c r="T16" s="116"/>
    </row>
    <row r="17" spans="1:20" ht="23.15" customHeight="1" x14ac:dyDescent="0.35">
      <c r="A17" s="113">
        <v>8</v>
      </c>
      <c r="B17" s="107" t="s">
        <v>39</v>
      </c>
      <c r="C17" s="117" t="s">
        <v>33</v>
      </c>
      <c r="D17" s="117" t="s">
        <v>33</v>
      </c>
      <c r="E17" s="111" t="s">
        <v>40</v>
      </c>
      <c r="F17" s="111" t="s">
        <v>35</v>
      </c>
      <c r="G17" s="152" t="s">
        <v>0</v>
      </c>
      <c r="H17" s="149">
        <v>0.05</v>
      </c>
      <c r="I17" s="150">
        <v>2.5000000000000001E-2</v>
      </c>
      <c r="J17" s="150">
        <v>2.5000000000000001E-2</v>
      </c>
      <c r="K17" s="150">
        <v>2.5000000000000001E-2</v>
      </c>
      <c r="L17" s="151">
        <v>2.5000000000000001E-2</v>
      </c>
      <c r="M17" s="24"/>
      <c r="N17" s="24"/>
      <c r="O17" s="24"/>
      <c r="P17" s="24"/>
      <c r="Q17" s="1"/>
      <c r="R17" s="18"/>
      <c r="T17" s="116"/>
    </row>
    <row r="18" spans="1:20" x14ac:dyDescent="0.35">
      <c r="A18" s="113">
        <v>9</v>
      </c>
      <c r="B18" s="107" t="s">
        <v>39</v>
      </c>
      <c r="C18" s="117" t="s">
        <v>33</v>
      </c>
      <c r="D18" s="117" t="s">
        <v>33</v>
      </c>
      <c r="E18" s="111" t="s">
        <v>41</v>
      </c>
      <c r="F18" s="111" t="s">
        <v>35</v>
      </c>
      <c r="G18" s="152" t="s">
        <v>2</v>
      </c>
      <c r="H18" s="149">
        <v>1.4999999999999999E-2</v>
      </c>
      <c r="I18" s="150">
        <v>0</v>
      </c>
      <c r="J18" s="150">
        <v>0</v>
      </c>
      <c r="K18" s="150">
        <v>0</v>
      </c>
      <c r="L18" s="151">
        <f t="shared" si="2"/>
        <v>1.4999999999999999E-2</v>
      </c>
      <c r="M18" s="24"/>
      <c r="N18" s="24"/>
      <c r="O18" s="24"/>
      <c r="P18" s="24"/>
      <c r="Q18" s="1"/>
      <c r="R18" s="18"/>
      <c r="T18" s="116"/>
    </row>
    <row r="19" spans="1:20" x14ac:dyDescent="0.35">
      <c r="A19" s="113">
        <v>10</v>
      </c>
      <c r="B19" s="107" t="s">
        <v>39</v>
      </c>
      <c r="C19" s="117" t="s">
        <v>33</v>
      </c>
      <c r="D19" s="117" t="s">
        <v>33</v>
      </c>
      <c r="E19" s="115" t="s">
        <v>42</v>
      </c>
      <c r="F19" s="111" t="s">
        <v>35</v>
      </c>
      <c r="G19" s="152" t="s">
        <v>2</v>
      </c>
      <c r="H19" s="149">
        <v>0.27500000000000002</v>
      </c>
      <c r="I19" s="150">
        <v>0</v>
      </c>
      <c r="J19" s="150">
        <v>0</v>
      </c>
      <c r="K19" s="150">
        <v>0</v>
      </c>
      <c r="L19" s="151">
        <f t="shared" si="2"/>
        <v>0.27500000000000002</v>
      </c>
      <c r="M19" s="24"/>
      <c r="N19" s="24"/>
      <c r="O19" s="24"/>
      <c r="P19" s="24"/>
      <c r="Q19" s="1"/>
      <c r="R19" s="18"/>
      <c r="T19" s="116"/>
    </row>
    <row r="20" spans="1:20" ht="29" x14ac:dyDescent="0.35">
      <c r="A20" s="113">
        <v>11</v>
      </c>
      <c r="B20" s="107" t="s">
        <v>32</v>
      </c>
      <c r="C20" s="117" t="s">
        <v>33</v>
      </c>
      <c r="D20" s="117" t="s">
        <v>33</v>
      </c>
      <c r="E20" s="111" t="s">
        <v>43</v>
      </c>
      <c r="F20" s="111" t="s">
        <v>35</v>
      </c>
      <c r="G20" s="152" t="s">
        <v>2</v>
      </c>
      <c r="H20" s="149">
        <v>0.05</v>
      </c>
      <c r="I20" s="150">
        <f t="shared" ref="I20:I41" si="3">IFERROR(H20*IF(G20="Ja",1,IF(G20="Nee",0,G20)),"NB")</f>
        <v>0.05</v>
      </c>
      <c r="J20" s="150">
        <f t="shared" ref="J20:J41" si="4">IFERROR(H20*IF(G20="Ja",1,IF(G20="Nee",0,G20)),"NB")</f>
        <v>0.05</v>
      </c>
      <c r="K20" s="150">
        <f t="shared" ref="K20:K41" si="5">IFERROR(H20*IF(G20="Ja",1,IF(G20="Nee",0,G20)),"NB")</f>
        <v>0.05</v>
      </c>
      <c r="L20" s="151">
        <f t="shared" si="2"/>
        <v>0.05</v>
      </c>
      <c r="M20" s="24"/>
      <c r="N20" s="24"/>
      <c r="O20" s="24"/>
      <c r="P20" s="24"/>
      <c r="Q20" s="1"/>
      <c r="R20" s="18"/>
      <c r="T20" s="116"/>
    </row>
    <row r="21" spans="1:20" ht="29" x14ac:dyDescent="0.35">
      <c r="A21" s="113">
        <v>12</v>
      </c>
      <c r="B21" s="107" t="s">
        <v>32</v>
      </c>
      <c r="C21" s="117" t="s">
        <v>44</v>
      </c>
      <c r="D21" s="117" t="s">
        <v>44</v>
      </c>
      <c r="E21" s="111" t="s">
        <v>45</v>
      </c>
      <c r="F21" s="111" t="s">
        <v>46</v>
      </c>
      <c r="G21" s="152" t="s">
        <v>2</v>
      </c>
      <c r="H21" s="149">
        <v>0.05</v>
      </c>
      <c r="I21" s="150">
        <f t="shared" si="3"/>
        <v>0.05</v>
      </c>
      <c r="J21" s="150">
        <f t="shared" si="4"/>
        <v>0.05</v>
      </c>
      <c r="K21" s="150">
        <f t="shared" si="5"/>
        <v>0.05</v>
      </c>
      <c r="L21" s="151">
        <f t="shared" si="2"/>
        <v>0.05</v>
      </c>
      <c r="M21" s="24"/>
      <c r="N21" s="24"/>
      <c r="O21" s="24"/>
      <c r="P21" s="24"/>
      <c r="Q21" s="1"/>
      <c r="R21" s="18"/>
      <c r="T21" s="116"/>
    </row>
    <row r="22" spans="1:20" ht="29" x14ac:dyDescent="0.35">
      <c r="A22" s="113">
        <v>15</v>
      </c>
      <c r="B22" s="107" t="s">
        <v>39</v>
      </c>
      <c r="C22" s="117" t="s">
        <v>44</v>
      </c>
      <c r="D22" s="117" t="s">
        <v>44</v>
      </c>
      <c r="E22" s="111" t="s">
        <v>47</v>
      </c>
      <c r="F22" s="111" t="s">
        <v>46</v>
      </c>
      <c r="G22" s="152" t="s">
        <v>2</v>
      </c>
      <c r="H22" s="149">
        <v>0.115</v>
      </c>
      <c r="I22" s="150">
        <f t="shared" si="3"/>
        <v>0.115</v>
      </c>
      <c r="J22" s="150">
        <f t="shared" si="4"/>
        <v>0.115</v>
      </c>
      <c r="K22" s="150">
        <f t="shared" si="5"/>
        <v>0.115</v>
      </c>
      <c r="L22" s="151">
        <f t="shared" si="2"/>
        <v>0.115</v>
      </c>
      <c r="M22" s="24"/>
      <c r="N22" s="24"/>
      <c r="O22" s="24"/>
      <c r="P22" s="24"/>
      <c r="Q22" s="1"/>
      <c r="R22" s="18"/>
      <c r="T22" s="116"/>
    </row>
    <row r="23" spans="1:20" ht="29" x14ac:dyDescent="0.35">
      <c r="A23" s="113">
        <v>16</v>
      </c>
      <c r="B23" s="107" t="s">
        <v>36</v>
      </c>
      <c r="C23" s="117" t="s">
        <v>44</v>
      </c>
      <c r="D23" s="117" t="s">
        <v>44</v>
      </c>
      <c r="E23" s="111" t="s">
        <v>48</v>
      </c>
      <c r="F23" s="111" t="s">
        <v>46</v>
      </c>
      <c r="G23" s="152" t="s">
        <v>2</v>
      </c>
      <c r="H23" s="149">
        <v>0.05</v>
      </c>
      <c r="I23" s="150">
        <f t="shared" si="3"/>
        <v>0.05</v>
      </c>
      <c r="J23" s="150">
        <f t="shared" si="4"/>
        <v>0.05</v>
      </c>
      <c r="K23" s="150">
        <f t="shared" si="5"/>
        <v>0.05</v>
      </c>
      <c r="L23" s="151">
        <f t="shared" si="2"/>
        <v>0.05</v>
      </c>
      <c r="M23" s="24"/>
      <c r="N23" s="24"/>
      <c r="O23" s="24"/>
      <c r="P23" s="24"/>
      <c r="Q23" s="1"/>
      <c r="R23" s="18"/>
      <c r="T23" s="116"/>
    </row>
    <row r="24" spans="1:20" ht="29" x14ac:dyDescent="0.35">
      <c r="A24" s="113">
        <v>19</v>
      </c>
      <c r="B24" s="107" t="s">
        <v>32</v>
      </c>
      <c r="C24" s="117" t="s">
        <v>49</v>
      </c>
      <c r="D24" s="118" t="s">
        <v>50</v>
      </c>
      <c r="E24" s="119" t="s">
        <v>51</v>
      </c>
      <c r="F24" s="111" t="s">
        <v>52</v>
      </c>
      <c r="G24" s="152" t="s">
        <v>0</v>
      </c>
      <c r="H24" s="149">
        <v>0.1</v>
      </c>
      <c r="I24" s="150">
        <v>0.04</v>
      </c>
      <c r="J24" s="150">
        <v>0.04</v>
      </c>
      <c r="K24" s="150">
        <v>0.04</v>
      </c>
      <c r="L24" s="151">
        <v>0.04</v>
      </c>
      <c r="M24" s="24"/>
      <c r="N24" s="24"/>
      <c r="O24" s="24"/>
      <c r="P24" s="24"/>
      <c r="Q24" s="1"/>
      <c r="R24" s="18"/>
      <c r="T24" s="116"/>
    </row>
    <row r="25" spans="1:20" ht="34" customHeight="1" x14ac:dyDescent="0.35">
      <c r="A25" s="113">
        <v>20</v>
      </c>
      <c r="B25" s="111" t="s">
        <v>32</v>
      </c>
      <c r="C25" s="111" t="s">
        <v>49</v>
      </c>
      <c r="D25" s="111" t="s">
        <v>50</v>
      </c>
      <c r="E25" s="111" t="s">
        <v>53</v>
      </c>
      <c r="F25" s="111" t="s">
        <v>52</v>
      </c>
      <c r="G25" s="152" t="s">
        <v>2</v>
      </c>
      <c r="H25" s="149">
        <v>0.1</v>
      </c>
      <c r="I25" s="150">
        <f t="shared" si="3"/>
        <v>0.1</v>
      </c>
      <c r="J25" s="150">
        <f t="shared" si="4"/>
        <v>0.1</v>
      </c>
      <c r="K25" s="150">
        <f t="shared" si="5"/>
        <v>0.1</v>
      </c>
      <c r="L25" s="151">
        <f t="shared" si="2"/>
        <v>0.1</v>
      </c>
      <c r="M25" s="24"/>
      <c r="N25" s="24"/>
      <c r="O25" s="24"/>
      <c r="P25" s="24"/>
      <c r="Q25" s="1"/>
      <c r="R25" s="18"/>
      <c r="T25" s="116"/>
    </row>
    <row r="26" spans="1:20" ht="64" customHeight="1" x14ac:dyDescent="0.35">
      <c r="A26" s="113">
        <v>22</v>
      </c>
      <c r="B26" s="107" t="s">
        <v>54</v>
      </c>
      <c r="C26" s="108" t="s">
        <v>55</v>
      </c>
      <c r="D26" s="109" t="s">
        <v>56</v>
      </c>
      <c r="E26" s="110" t="s">
        <v>57</v>
      </c>
      <c r="F26" s="111" t="s">
        <v>52</v>
      </c>
      <c r="G26" s="152" t="s">
        <v>0</v>
      </c>
      <c r="H26" s="149">
        <v>6.7000000000000004E-2</v>
      </c>
      <c r="I26" s="150">
        <v>0.03</v>
      </c>
      <c r="J26" s="150">
        <v>0.04</v>
      </c>
      <c r="K26" s="150">
        <v>0.05</v>
      </c>
      <c r="L26" s="151">
        <v>6.7000000000000004E-2</v>
      </c>
      <c r="M26" s="24"/>
      <c r="N26" s="24"/>
      <c r="O26" s="24"/>
      <c r="P26" s="24"/>
      <c r="Q26" s="1"/>
      <c r="R26" s="18"/>
      <c r="T26" s="116"/>
    </row>
    <row r="27" spans="1:20" ht="35.5" customHeight="1" x14ac:dyDescent="0.35">
      <c r="A27" s="113">
        <v>23</v>
      </c>
      <c r="B27" s="120" t="s">
        <v>39</v>
      </c>
      <c r="C27" s="121" t="s">
        <v>58</v>
      </c>
      <c r="D27" s="122" t="s">
        <v>59</v>
      </c>
      <c r="E27" s="123" t="s">
        <v>60</v>
      </c>
      <c r="F27" s="111" t="s">
        <v>52</v>
      </c>
      <c r="G27" s="152" t="s">
        <v>2</v>
      </c>
      <c r="H27" s="149">
        <v>0.05</v>
      </c>
      <c r="I27" s="150">
        <f t="shared" si="3"/>
        <v>0.05</v>
      </c>
      <c r="J27" s="150">
        <f t="shared" si="4"/>
        <v>0.05</v>
      </c>
      <c r="K27" s="150">
        <f t="shared" si="5"/>
        <v>0.05</v>
      </c>
      <c r="L27" s="151">
        <f t="shared" si="2"/>
        <v>0.05</v>
      </c>
      <c r="M27" s="24"/>
      <c r="N27" s="24"/>
      <c r="O27" s="24"/>
      <c r="P27" s="24"/>
      <c r="Q27" s="1"/>
      <c r="R27" s="18"/>
      <c r="T27" s="116"/>
    </row>
    <row r="28" spans="1:20" x14ac:dyDescent="0.35">
      <c r="A28" s="113">
        <v>24</v>
      </c>
      <c r="B28" s="107" t="s">
        <v>39</v>
      </c>
      <c r="C28" s="108" t="s">
        <v>58</v>
      </c>
      <c r="D28" s="109" t="s">
        <v>61</v>
      </c>
      <c r="E28" s="110" t="s">
        <v>62</v>
      </c>
      <c r="F28" s="111" t="s">
        <v>63</v>
      </c>
      <c r="G28" s="152" t="s">
        <v>2</v>
      </c>
      <c r="H28" s="149">
        <v>0.08</v>
      </c>
      <c r="I28" s="150">
        <f t="shared" si="3"/>
        <v>0.08</v>
      </c>
      <c r="J28" s="150">
        <f t="shared" si="4"/>
        <v>0.08</v>
      </c>
      <c r="K28" s="150">
        <f t="shared" si="5"/>
        <v>0.08</v>
      </c>
      <c r="L28" s="151">
        <f t="shared" si="2"/>
        <v>0.08</v>
      </c>
      <c r="M28" s="24"/>
      <c r="N28" s="24"/>
      <c r="O28" s="24"/>
      <c r="P28" s="24"/>
      <c r="Q28" s="1"/>
      <c r="R28" s="18"/>
      <c r="T28" s="116"/>
    </row>
    <row r="29" spans="1:20" ht="29.5" customHeight="1" x14ac:dyDescent="0.35">
      <c r="A29" s="113">
        <v>25</v>
      </c>
      <c r="B29" s="107" t="s">
        <v>39</v>
      </c>
      <c r="C29" s="108" t="s">
        <v>58</v>
      </c>
      <c r="D29" s="109" t="s">
        <v>64</v>
      </c>
      <c r="E29" s="110" t="s">
        <v>65</v>
      </c>
      <c r="F29" s="111" t="s">
        <v>63</v>
      </c>
      <c r="G29" s="152" t="s">
        <v>2</v>
      </c>
      <c r="H29" s="149">
        <v>8.5000000000000006E-2</v>
      </c>
      <c r="I29" s="150">
        <f t="shared" si="3"/>
        <v>8.5000000000000006E-2</v>
      </c>
      <c r="J29" s="150">
        <f t="shared" si="4"/>
        <v>8.5000000000000006E-2</v>
      </c>
      <c r="K29" s="150">
        <f t="shared" si="5"/>
        <v>8.5000000000000006E-2</v>
      </c>
      <c r="L29" s="151">
        <f t="shared" si="2"/>
        <v>8.5000000000000006E-2</v>
      </c>
      <c r="M29" s="24"/>
      <c r="N29" s="24"/>
      <c r="O29" s="24"/>
      <c r="P29" s="24"/>
      <c r="Q29" s="1"/>
      <c r="R29" s="18"/>
      <c r="T29" s="116"/>
    </row>
    <row r="30" spans="1:20" ht="27.65" customHeight="1" x14ac:dyDescent="0.35">
      <c r="A30" s="113">
        <v>26</v>
      </c>
      <c r="B30" s="107" t="s">
        <v>39</v>
      </c>
      <c r="C30" s="108" t="s">
        <v>58</v>
      </c>
      <c r="D30" s="109" t="s">
        <v>66</v>
      </c>
      <c r="E30" s="110" t="s">
        <v>67</v>
      </c>
      <c r="F30" s="111" t="s">
        <v>63</v>
      </c>
      <c r="G30" s="152" t="s">
        <v>2</v>
      </c>
      <c r="H30" s="149">
        <v>0.04</v>
      </c>
      <c r="I30" s="150">
        <f t="shared" si="3"/>
        <v>0.04</v>
      </c>
      <c r="J30" s="150">
        <f t="shared" si="4"/>
        <v>0.04</v>
      </c>
      <c r="K30" s="150">
        <f t="shared" si="5"/>
        <v>0.04</v>
      </c>
      <c r="L30" s="151">
        <f t="shared" si="2"/>
        <v>0.04</v>
      </c>
      <c r="M30" s="24"/>
      <c r="N30" s="24"/>
      <c r="O30" s="24"/>
      <c r="P30" s="24"/>
      <c r="Q30" s="1"/>
      <c r="R30" s="18"/>
      <c r="T30" s="116"/>
    </row>
    <row r="31" spans="1:20" x14ac:dyDescent="0.35">
      <c r="A31" s="113">
        <v>27</v>
      </c>
      <c r="B31" s="107" t="s">
        <v>39</v>
      </c>
      <c r="C31" s="108" t="s">
        <v>58</v>
      </c>
      <c r="D31" s="109" t="s">
        <v>68</v>
      </c>
      <c r="E31" s="110" t="s">
        <v>69</v>
      </c>
      <c r="F31" s="111" t="s">
        <v>63</v>
      </c>
      <c r="G31" s="152" t="s">
        <v>2</v>
      </c>
      <c r="H31" s="149">
        <v>2.5000000000000001E-2</v>
      </c>
      <c r="I31" s="150">
        <f t="shared" si="3"/>
        <v>2.5000000000000001E-2</v>
      </c>
      <c r="J31" s="150">
        <f t="shared" si="4"/>
        <v>2.5000000000000001E-2</v>
      </c>
      <c r="K31" s="150">
        <f t="shared" si="5"/>
        <v>2.5000000000000001E-2</v>
      </c>
      <c r="L31" s="151">
        <f t="shared" si="2"/>
        <v>2.5000000000000001E-2</v>
      </c>
      <c r="M31" s="24"/>
      <c r="N31" s="24"/>
      <c r="O31" s="24"/>
      <c r="P31" s="24"/>
      <c r="Q31" s="1"/>
      <c r="R31" s="18"/>
      <c r="T31" s="116"/>
    </row>
    <row r="32" spans="1:20" x14ac:dyDescent="0.35">
      <c r="A32" s="113">
        <v>29</v>
      </c>
      <c r="B32" s="107" t="s">
        <v>39</v>
      </c>
      <c r="C32" s="108" t="s">
        <v>58</v>
      </c>
      <c r="D32" s="109" t="s">
        <v>61</v>
      </c>
      <c r="E32" s="110" t="s">
        <v>70</v>
      </c>
      <c r="F32" s="111" t="s">
        <v>52</v>
      </c>
      <c r="G32" s="152" t="s">
        <v>2</v>
      </c>
      <c r="H32" s="149">
        <v>0.02</v>
      </c>
      <c r="I32" s="150">
        <f t="shared" si="3"/>
        <v>0.02</v>
      </c>
      <c r="J32" s="150">
        <f t="shared" si="4"/>
        <v>0.02</v>
      </c>
      <c r="K32" s="150">
        <f t="shared" si="5"/>
        <v>0.02</v>
      </c>
      <c r="L32" s="151">
        <f t="shared" si="2"/>
        <v>0.02</v>
      </c>
      <c r="M32" s="24"/>
      <c r="N32" s="24"/>
      <c r="O32" s="24"/>
      <c r="P32" s="24"/>
      <c r="Q32" s="1"/>
      <c r="R32" s="18"/>
      <c r="T32" s="116"/>
    </row>
    <row r="33" spans="1:20" ht="23.15" customHeight="1" x14ac:dyDescent="0.35">
      <c r="A33" s="113">
        <v>30</v>
      </c>
      <c r="B33" s="107" t="s">
        <v>39</v>
      </c>
      <c r="C33" s="108" t="s">
        <v>58</v>
      </c>
      <c r="D33" s="109" t="s">
        <v>61</v>
      </c>
      <c r="E33" s="110" t="s">
        <v>71</v>
      </c>
      <c r="F33" s="111" t="s">
        <v>63</v>
      </c>
      <c r="G33" s="152" t="s">
        <v>0</v>
      </c>
      <c r="H33" s="149">
        <v>0.02</v>
      </c>
      <c r="I33" s="150">
        <v>0.01</v>
      </c>
      <c r="J33" s="150">
        <v>0.01</v>
      </c>
      <c r="K33" s="150">
        <v>0.01</v>
      </c>
      <c r="L33" s="151">
        <v>0.01</v>
      </c>
      <c r="M33" s="24"/>
      <c r="N33" s="24"/>
      <c r="O33" s="24"/>
      <c r="P33" s="24"/>
      <c r="Q33" s="1"/>
      <c r="R33" s="18"/>
      <c r="T33" s="116"/>
    </row>
    <row r="34" spans="1:20" ht="17.149999999999999" customHeight="1" x14ac:dyDescent="0.35">
      <c r="A34" s="113">
        <v>31</v>
      </c>
      <c r="B34" s="107" t="s">
        <v>39</v>
      </c>
      <c r="C34" s="108" t="s">
        <v>58</v>
      </c>
      <c r="D34" s="109" t="s">
        <v>68</v>
      </c>
      <c r="E34" s="110" t="s">
        <v>72</v>
      </c>
      <c r="F34" s="111" t="s">
        <v>52</v>
      </c>
      <c r="G34" s="152" t="s">
        <v>0</v>
      </c>
      <c r="H34" s="149">
        <v>0.6</v>
      </c>
      <c r="I34" s="150">
        <v>0.2</v>
      </c>
      <c r="J34" s="150">
        <v>0.2</v>
      </c>
      <c r="K34" s="150">
        <v>0.2</v>
      </c>
      <c r="L34" s="151">
        <v>0.2</v>
      </c>
      <c r="M34" s="24"/>
      <c r="N34" s="24"/>
      <c r="O34" s="24"/>
      <c r="P34" s="24"/>
      <c r="Q34" s="1"/>
      <c r="R34" s="18"/>
      <c r="T34" s="116"/>
    </row>
    <row r="35" spans="1:20" x14ac:dyDescent="0.35">
      <c r="A35" s="113">
        <v>34</v>
      </c>
      <c r="B35" s="107" t="s">
        <v>36</v>
      </c>
      <c r="C35" s="108" t="s">
        <v>73</v>
      </c>
      <c r="D35" s="109" t="s">
        <v>74</v>
      </c>
      <c r="E35" s="110" t="s">
        <v>75</v>
      </c>
      <c r="F35" s="111" t="s">
        <v>63</v>
      </c>
      <c r="G35" s="152" t="s">
        <v>2</v>
      </c>
      <c r="H35" s="149">
        <v>0.02</v>
      </c>
      <c r="I35" s="149">
        <f>IFERROR(H35*IF(G35="Ja",1,IF(G35="Nee",0,G35)),"NB")</f>
        <v>0.02</v>
      </c>
      <c r="J35" s="149">
        <f>IFERROR(H35*IF(G35="Ja",1,IF(G35="Nee",0,G35)),"NB")</f>
        <v>0.02</v>
      </c>
      <c r="K35" s="149">
        <f>IFERROR(H35*IF(G35="Ja",1,IF(G35="Nee",0,G35)),"NB")</f>
        <v>0.02</v>
      </c>
      <c r="L35" s="149">
        <f>IFERROR(H35*IF(G35="Ja",1,IF(G35="Nee",0,G35)),"NB")</f>
        <v>0.02</v>
      </c>
      <c r="M35" s="24"/>
      <c r="N35" s="24"/>
      <c r="O35" s="24"/>
      <c r="P35" s="24"/>
      <c r="Q35" s="1"/>
      <c r="R35" s="18"/>
      <c r="T35" s="116"/>
    </row>
    <row r="36" spans="1:20" x14ac:dyDescent="0.35">
      <c r="A36" s="113">
        <v>35</v>
      </c>
      <c r="B36" s="107" t="s">
        <v>36</v>
      </c>
      <c r="C36" s="108" t="s">
        <v>73</v>
      </c>
      <c r="D36" s="109" t="s">
        <v>74</v>
      </c>
      <c r="E36" s="110" t="s">
        <v>76</v>
      </c>
      <c r="F36" s="111" t="s">
        <v>63</v>
      </c>
      <c r="G36" s="152" t="s">
        <v>2</v>
      </c>
      <c r="H36" s="149">
        <v>1.4999999999999999E-2</v>
      </c>
      <c r="I36" s="149">
        <f>IFERROR(H36*IF(G36="Ja",1,IF(G36="Nee",0,G36)),"NB")</f>
        <v>1.4999999999999999E-2</v>
      </c>
      <c r="J36" s="150">
        <f>IFERROR(H36*IF(G36="Ja",1,IF(G36="Nee",0,G36)),"NB")</f>
        <v>1.4999999999999999E-2</v>
      </c>
      <c r="K36" s="150">
        <f>IFERROR(H36*IF(G36="Ja",1,IF(G36="Nee",0,G36)),"NB")</f>
        <v>1.4999999999999999E-2</v>
      </c>
      <c r="L36" s="151">
        <f>IFERROR(H36*IF(G36="Ja",1,IF(G36="Nee",0,G36)),"NB")</f>
        <v>1.4999999999999999E-2</v>
      </c>
      <c r="M36" s="24"/>
      <c r="N36" s="24"/>
      <c r="O36" s="24"/>
      <c r="P36" s="24"/>
      <c r="Q36" s="1"/>
      <c r="R36" s="18"/>
      <c r="T36" s="116"/>
    </row>
    <row r="37" spans="1:20" x14ac:dyDescent="0.35">
      <c r="A37" s="113">
        <v>43</v>
      </c>
      <c r="B37" s="107" t="s">
        <v>36</v>
      </c>
      <c r="C37" s="124" t="s">
        <v>77</v>
      </c>
      <c r="D37" s="109" t="s">
        <v>78</v>
      </c>
      <c r="E37" s="110" t="s">
        <v>79</v>
      </c>
      <c r="F37" s="111" t="s">
        <v>63</v>
      </c>
      <c r="G37" s="152" t="s">
        <v>2</v>
      </c>
      <c r="H37" s="149">
        <v>0.05</v>
      </c>
      <c r="I37" s="149">
        <f t="shared" si="3"/>
        <v>0.05</v>
      </c>
      <c r="J37" s="150">
        <f t="shared" si="4"/>
        <v>0.05</v>
      </c>
      <c r="K37" s="150">
        <f t="shared" si="5"/>
        <v>0.05</v>
      </c>
      <c r="L37" s="151">
        <f t="shared" si="2"/>
        <v>0.05</v>
      </c>
      <c r="M37" s="24"/>
      <c r="N37" s="24"/>
      <c r="O37" s="24"/>
      <c r="P37" s="24"/>
      <c r="Q37" s="1"/>
      <c r="R37" s="18"/>
      <c r="T37" s="116"/>
    </row>
    <row r="38" spans="1:20" x14ac:dyDescent="0.35">
      <c r="A38" s="113">
        <v>52</v>
      </c>
      <c r="B38" s="107" t="s">
        <v>36</v>
      </c>
      <c r="C38" s="124" t="s">
        <v>80</v>
      </c>
      <c r="D38" s="109" t="s">
        <v>81</v>
      </c>
      <c r="E38" s="110" t="s">
        <v>82</v>
      </c>
      <c r="F38" s="111" t="s">
        <v>63</v>
      </c>
      <c r="G38" s="152" t="s">
        <v>2</v>
      </c>
      <c r="H38" s="149">
        <v>0.02</v>
      </c>
      <c r="I38" s="150">
        <f t="shared" si="3"/>
        <v>0.02</v>
      </c>
      <c r="J38" s="150">
        <f t="shared" si="4"/>
        <v>0.02</v>
      </c>
      <c r="K38" s="150">
        <f t="shared" si="5"/>
        <v>0.02</v>
      </c>
      <c r="L38" s="151">
        <f t="shared" si="2"/>
        <v>0.02</v>
      </c>
      <c r="M38" s="24"/>
      <c r="N38" s="24"/>
      <c r="O38" s="24"/>
      <c r="P38" s="24"/>
      <c r="Q38" s="1"/>
      <c r="R38" s="18"/>
      <c r="T38" s="116"/>
    </row>
    <row r="39" spans="1:20" ht="16" customHeight="1" x14ac:dyDescent="0.35">
      <c r="A39" s="113">
        <v>56</v>
      </c>
      <c r="B39" s="107" t="s">
        <v>83</v>
      </c>
      <c r="C39" s="124" t="s">
        <v>84</v>
      </c>
      <c r="D39" s="109" t="s">
        <v>85</v>
      </c>
      <c r="E39" s="110" t="s">
        <v>86</v>
      </c>
      <c r="F39" s="111" t="s">
        <v>52</v>
      </c>
      <c r="G39" s="152" t="s">
        <v>0</v>
      </c>
      <c r="H39" s="149">
        <v>0.02</v>
      </c>
      <c r="I39" s="150">
        <v>1.4999999999999999E-2</v>
      </c>
      <c r="J39" s="150">
        <v>1.4999999999999999E-2</v>
      </c>
      <c r="K39" s="150">
        <v>1.4999999999999999E-2</v>
      </c>
      <c r="L39" s="151">
        <v>1.4999999999999999E-2</v>
      </c>
      <c r="M39" s="24"/>
      <c r="N39" s="24"/>
      <c r="O39" s="24"/>
      <c r="P39" s="24"/>
      <c r="Q39" s="1"/>
      <c r="R39" s="18"/>
      <c r="T39" s="116"/>
    </row>
    <row r="40" spans="1:20" x14ac:dyDescent="0.35">
      <c r="A40" s="113">
        <v>62</v>
      </c>
      <c r="B40" s="107" t="s">
        <v>87</v>
      </c>
      <c r="C40" s="124" t="s">
        <v>88</v>
      </c>
      <c r="D40" s="109" t="s">
        <v>88</v>
      </c>
      <c r="E40" s="110" t="s">
        <v>89</v>
      </c>
      <c r="F40" s="111" t="s">
        <v>63</v>
      </c>
      <c r="G40" s="152" t="s">
        <v>2</v>
      </c>
      <c r="H40" s="149">
        <v>4.0000000000000001E-3</v>
      </c>
      <c r="I40" s="150">
        <f t="shared" si="3"/>
        <v>4.0000000000000001E-3</v>
      </c>
      <c r="J40" s="150">
        <f t="shared" si="4"/>
        <v>4.0000000000000001E-3</v>
      </c>
      <c r="K40" s="150">
        <f t="shared" si="5"/>
        <v>4.0000000000000001E-3</v>
      </c>
      <c r="L40" s="151">
        <f t="shared" si="2"/>
        <v>4.0000000000000001E-3</v>
      </c>
      <c r="M40" s="24"/>
      <c r="N40" s="24"/>
      <c r="O40" s="24"/>
      <c r="P40" s="24"/>
      <c r="Q40" s="1"/>
      <c r="R40" s="18"/>
      <c r="T40" s="116"/>
    </row>
    <row r="41" spans="1:20" x14ac:dyDescent="0.35">
      <c r="A41" s="113">
        <v>65</v>
      </c>
      <c r="B41" s="107" t="s">
        <v>90</v>
      </c>
      <c r="C41" s="124" t="s">
        <v>91</v>
      </c>
      <c r="D41" s="109" t="s">
        <v>92</v>
      </c>
      <c r="E41" s="110" t="s">
        <v>93</v>
      </c>
      <c r="F41" s="111" t="s">
        <v>63</v>
      </c>
      <c r="G41" s="152" t="s">
        <v>2</v>
      </c>
      <c r="H41" s="149">
        <v>0.06</v>
      </c>
      <c r="I41" s="150">
        <f t="shared" si="3"/>
        <v>0.06</v>
      </c>
      <c r="J41" s="150">
        <f t="shared" si="4"/>
        <v>0.06</v>
      </c>
      <c r="K41" s="150">
        <f t="shared" si="5"/>
        <v>0.06</v>
      </c>
      <c r="L41" s="151">
        <f t="shared" si="2"/>
        <v>0.06</v>
      </c>
      <c r="M41" s="24"/>
      <c r="N41" s="24"/>
      <c r="O41" s="24"/>
      <c r="P41" s="24"/>
      <c r="Q41" s="1"/>
      <c r="R41" s="18"/>
      <c r="T41" s="116"/>
    </row>
    <row r="42" spans="1:20" ht="15" customHeight="1" x14ac:dyDescent="0.35">
      <c r="A42" s="113">
        <v>66</v>
      </c>
      <c r="B42" s="107" t="s">
        <v>94</v>
      </c>
      <c r="C42" s="124" t="s">
        <v>91</v>
      </c>
      <c r="D42" s="109" t="s">
        <v>95</v>
      </c>
      <c r="E42" s="110"/>
      <c r="F42" s="111" t="s">
        <v>52</v>
      </c>
      <c r="G42" s="152" t="s">
        <v>0</v>
      </c>
      <c r="H42" s="149">
        <v>0.52755600000000002</v>
      </c>
      <c r="I42" s="150">
        <v>7.0999999999999994E-2</v>
      </c>
      <c r="J42" s="150">
        <v>0.29599999999999999</v>
      </c>
      <c r="K42" s="150">
        <v>0.52800000000000002</v>
      </c>
      <c r="L42" s="151">
        <v>0.52800000000000002</v>
      </c>
      <c r="M42" s="24"/>
      <c r="N42" s="24"/>
      <c r="O42" s="24"/>
      <c r="P42" s="24"/>
      <c r="Q42" s="1"/>
      <c r="R42" s="18"/>
      <c r="T42" s="116"/>
    </row>
    <row r="43" spans="1:20" x14ac:dyDescent="0.35">
      <c r="A43" s="113">
        <v>67</v>
      </c>
      <c r="B43" s="25"/>
      <c r="C43" s="26" t="s">
        <v>96</v>
      </c>
      <c r="D43" s="125"/>
      <c r="E43" s="126"/>
      <c r="F43" s="27"/>
      <c r="G43" s="152" t="s">
        <v>2</v>
      </c>
      <c r="H43" s="149">
        <v>0</v>
      </c>
      <c r="I43" s="150">
        <v>0.5</v>
      </c>
      <c r="J43" s="150">
        <v>0.5</v>
      </c>
      <c r="K43" s="150">
        <v>0.5</v>
      </c>
      <c r="L43" s="151">
        <v>0.5</v>
      </c>
      <c r="M43" s="24"/>
      <c r="N43" s="24"/>
      <c r="O43" s="24"/>
      <c r="P43" s="24"/>
      <c r="Q43" s="1"/>
      <c r="R43" s="18"/>
      <c r="T43" s="116"/>
    </row>
    <row r="44" spans="1:20" x14ac:dyDescent="0.35">
      <c r="B44" s="25"/>
      <c r="C44" s="26"/>
      <c r="D44" s="26"/>
      <c r="E44" s="90"/>
      <c r="F44" s="27"/>
      <c r="G44" s="24"/>
      <c r="H44" s="24"/>
      <c r="I44" s="24"/>
      <c r="J44" s="24"/>
      <c r="K44" s="24"/>
      <c r="L44" s="24"/>
      <c r="M44" s="13"/>
      <c r="N44" s="13"/>
      <c r="O44" s="13"/>
      <c r="P44" s="13"/>
      <c r="Q44" s="1"/>
      <c r="R44" s="17"/>
    </row>
    <row r="45" spans="1:20" s="35" customFormat="1" x14ac:dyDescent="0.35">
      <c r="A45" s="28"/>
      <c r="B45" s="40" t="s">
        <v>97</v>
      </c>
      <c r="C45" s="41"/>
      <c r="D45" s="42"/>
      <c r="E45" s="93"/>
      <c r="F45" s="93"/>
      <c r="G45" s="24"/>
      <c r="H45" s="24"/>
      <c r="I45" s="24"/>
      <c r="J45" s="24"/>
      <c r="K45" s="24"/>
      <c r="L45" s="24"/>
      <c r="M45" s="31"/>
      <c r="N45" s="31"/>
      <c r="O45" s="31"/>
      <c r="P45" s="31"/>
      <c r="Q45" s="30"/>
      <c r="R45" s="29"/>
    </row>
    <row r="46" spans="1:20" s="39" customFormat="1" x14ac:dyDescent="0.35">
      <c r="A46" s="28" t="s">
        <v>98</v>
      </c>
      <c r="B46" s="81" t="s">
        <v>15</v>
      </c>
      <c r="C46" s="82" t="s">
        <v>16</v>
      </c>
      <c r="D46" s="83" t="s">
        <v>17</v>
      </c>
      <c r="E46" s="84" t="s">
        <v>18</v>
      </c>
      <c r="F46" s="84" t="s">
        <v>19</v>
      </c>
      <c r="G46" s="85" t="s">
        <v>20</v>
      </c>
      <c r="H46" s="86" t="s">
        <v>21</v>
      </c>
      <c r="I46" s="87" t="s">
        <v>22</v>
      </c>
      <c r="J46" s="87" t="s">
        <v>23</v>
      </c>
      <c r="K46" s="87" t="s">
        <v>24</v>
      </c>
      <c r="L46" s="88" t="s">
        <v>25</v>
      </c>
      <c r="M46" s="36"/>
      <c r="N46" s="36"/>
      <c r="O46" s="36"/>
      <c r="P46" s="36"/>
      <c r="Q46" s="37"/>
      <c r="R46" s="38"/>
    </row>
    <row r="47" spans="1:20" x14ac:dyDescent="0.35">
      <c r="A47" s="19">
        <v>1</v>
      </c>
      <c r="B47" s="107" t="s">
        <v>32</v>
      </c>
      <c r="C47" s="117" t="s">
        <v>33</v>
      </c>
      <c r="D47" s="117" t="s">
        <v>33</v>
      </c>
      <c r="E47" s="115" t="s">
        <v>99</v>
      </c>
      <c r="F47" s="111" t="s">
        <v>35</v>
      </c>
      <c r="G47" s="153" t="s">
        <v>3</v>
      </c>
      <c r="H47" s="150">
        <v>5.5E-2</v>
      </c>
      <c r="I47" s="149">
        <f t="shared" ref="I47:I83" si="6">IFERROR(H47*IF(G47="Ja",1,IF(G47="Nee",0,G47)),"NB")</f>
        <v>0</v>
      </c>
      <c r="J47" s="154">
        <f t="shared" ref="J47:J66" si="7">IFERROR(H47*IF(G47="Ja",1,IF(G47="Nee",0,G47)),"NB")</f>
        <v>0</v>
      </c>
      <c r="K47" s="154">
        <f t="shared" ref="K47:K67" si="8">IFERROR(H47*IF(G47="Ja",1,IF(G47="Nee",0,G47)),"NB")</f>
        <v>0</v>
      </c>
      <c r="L47" s="155">
        <f t="shared" ref="L47:L67" si="9">IFERROR(H47*IF(G47="Ja",1,IF(G47="Nee",0,G47)),"NB")</f>
        <v>0</v>
      </c>
      <c r="M47" s="24"/>
      <c r="N47" s="24"/>
      <c r="O47" s="24"/>
      <c r="P47" s="24"/>
      <c r="Q47" s="1"/>
      <c r="R47" s="18"/>
      <c r="T47" s="116"/>
    </row>
    <row r="48" spans="1:20" ht="29" x14ac:dyDescent="0.35">
      <c r="A48" s="19">
        <v>2</v>
      </c>
      <c r="B48" s="107" t="s">
        <v>32</v>
      </c>
      <c r="C48" s="117" t="s">
        <v>33</v>
      </c>
      <c r="D48" s="117" t="s">
        <v>33</v>
      </c>
      <c r="E48" s="115" t="s">
        <v>100</v>
      </c>
      <c r="F48" s="111" t="s">
        <v>35</v>
      </c>
      <c r="G48" s="153" t="s">
        <v>3</v>
      </c>
      <c r="H48" s="150">
        <v>0.18</v>
      </c>
      <c r="I48" s="149">
        <f t="shared" si="6"/>
        <v>0</v>
      </c>
      <c r="J48" s="154">
        <f t="shared" si="7"/>
        <v>0</v>
      </c>
      <c r="K48" s="154">
        <f t="shared" si="8"/>
        <v>0</v>
      </c>
      <c r="L48" s="155">
        <f t="shared" si="9"/>
        <v>0</v>
      </c>
      <c r="M48" s="24"/>
      <c r="N48" s="24"/>
      <c r="O48" s="24"/>
      <c r="P48" s="24"/>
      <c r="Q48" s="1"/>
      <c r="R48" s="18"/>
      <c r="T48" s="116"/>
    </row>
    <row r="49" spans="1:20" ht="29" x14ac:dyDescent="0.35">
      <c r="A49" s="19">
        <v>5</v>
      </c>
      <c r="B49" s="107" t="s">
        <v>32</v>
      </c>
      <c r="C49" s="117" t="s">
        <v>33</v>
      </c>
      <c r="D49" s="117" t="s">
        <v>33</v>
      </c>
      <c r="E49" s="115" t="s">
        <v>101</v>
      </c>
      <c r="F49" s="111" t="s">
        <v>35</v>
      </c>
      <c r="G49" s="153" t="s">
        <v>3</v>
      </c>
      <c r="H49" s="150">
        <v>1.0999999999999999E-2</v>
      </c>
      <c r="I49" s="149">
        <f t="shared" si="6"/>
        <v>0</v>
      </c>
      <c r="J49" s="154">
        <f t="shared" si="7"/>
        <v>0</v>
      </c>
      <c r="K49" s="154">
        <f t="shared" si="8"/>
        <v>0</v>
      </c>
      <c r="L49" s="155">
        <f t="shared" si="9"/>
        <v>0</v>
      </c>
      <c r="M49" s="24"/>
      <c r="N49" s="24"/>
      <c r="O49" s="24"/>
      <c r="P49" s="24"/>
      <c r="Q49" s="1"/>
      <c r="R49" s="18"/>
      <c r="T49" s="116"/>
    </row>
    <row r="50" spans="1:20" ht="29" x14ac:dyDescent="0.35">
      <c r="A50" s="19">
        <v>6</v>
      </c>
      <c r="B50" s="107" t="s">
        <v>32</v>
      </c>
      <c r="C50" s="117" t="s">
        <v>33</v>
      </c>
      <c r="D50" s="117" t="s">
        <v>33</v>
      </c>
      <c r="E50" s="115" t="s">
        <v>102</v>
      </c>
      <c r="F50" s="111" t="s">
        <v>35</v>
      </c>
      <c r="G50" s="153" t="s">
        <v>3</v>
      </c>
      <c r="H50" s="150">
        <v>0.19333333333333333</v>
      </c>
      <c r="I50" s="149">
        <f t="shared" si="6"/>
        <v>0</v>
      </c>
      <c r="J50" s="154">
        <f t="shared" si="7"/>
        <v>0</v>
      </c>
      <c r="K50" s="154">
        <f t="shared" si="8"/>
        <v>0</v>
      </c>
      <c r="L50" s="155">
        <f t="shared" si="9"/>
        <v>0</v>
      </c>
      <c r="M50" s="24"/>
      <c r="N50" s="24"/>
      <c r="O50" s="24"/>
      <c r="P50" s="24"/>
      <c r="Q50" s="1"/>
      <c r="R50" s="18"/>
      <c r="T50" s="116"/>
    </row>
    <row r="51" spans="1:20" ht="29" x14ac:dyDescent="0.35">
      <c r="A51" s="19">
        <v>13</v>
      </c>
      <c r="B51" s="107" t="s">
        <v>83</v>
      </c>
      <c r="C51" s="117" t="s">
        <v>44</v>
      </c>
      <c r="D51" s="117" t="s">
        <v>44</v>
      </c>
      <c r="E51" s="115" t="s">
        <v>103</v>
      </c>
      <c r="F51" s="111" t="s">
        <v>46</v>
      </c>
      <c r="G51" s="153" t="s">
        <v>3</v>
      </c>
      <c r="H51" s="150">
        <v>7.0000000000000007E-2</v>
      </c>
      <c r="I51" s="149">
        <f t="shared" si="6"/>
        <v>0</v>
      </c>
      <c r="J51" s="154">
        <f t="shared" si="7"/>
        <v>0</v>
      </c>
      <c r="K51" s="154">
        <f t="shared" si="8"/>
        <v>0</v>
      </c>
      <c r="L51" s="155">
        <f t="shared" si="9"/>
        <v>0</v>
      </c>
      <c r="M51" s="24"/>
      <c r="N51" s="24"/>
      <c r="O51" s="24"/>
      <c r="P51" s="24"/>
      <c r="Q51" s="1"/>
      <c r="R51" s="18"/>
      <c r="T51" s="116"/>
    </row>
    <row r="52" spans="1:20" ht="29" x14ac:dyDescent="0.35">
      <c r="A52" s="19">
        <v>14</v>
      </c>
      <c r="B52" s="107" t="s">
        <v>39</v>
      </c>
      <c r="C52" s="117" t="s">
        <v>44</v>
      </c>
      <c r="D52" s="117" t="s">
        <v>44</v>
      </c>
      <c r="E52" s="115" t="s">
        <v>104</v>
      </c>
      <c r="F52" s="111" t="s">
        <v>46</v>
      </c>
      <c r="G52" s="153" t="s">
        <v>3</v>
      </c>
      <c r="H52" s="150">
        <v>4.4999999999999998E-2</v>
      </c>
      <c r="I52" s="149">
        <f>IFERROR(H52*IF(G52="Ja",1,IF(G52="Nee",0,G52)),"NB")</f>
        <v>0</v>
      </c>
      <c r="J52" s="154">
        <f>IFERROR(H52*IF(G52="Ja",1,IF(G52="Nee",0,G52)),"NB")</f>
        <v>0</v>
      </c>
      <c r="K52" s="154">
        <f>IFERROR(H52*IF(G52="Ja",1,IF(G52="Nee",0,G52)),"NB")</f>
        <v>0</v>
      </c>
      <c r="L52" s="155">
        <f>IFERROR(H52*IF(G52="Ja",1,IF(G52="Nee",0,G52)),"NB")</f>
        <v>0</v>
      </c>
      <c r="M52" s="24"/>
      <c r="N52" s="24"/>
      <c r="O52" s="24"/>
      <c r="P52" s="24"/>
      <c r="Q52" s="1"/>
      <c r="R52" s="18"/>
      <c r="T52" s="116"/>
    </row>
    <row r="53" spans="1:20" ht="29" x14ac:dyDescent="0.35">
      <c r="A53" s="19">
        <v>17</v>
      </c>
      <c r="B53" s="107" t="s">
        <v>32</v>
      </c>
      <c r="C53" s="117" t="s">
        <v>49</v>
      </c>
      <c r="D53" s="118" t="s">
        <v>50</v>
      </c>
      <c r="E53" s="119" t="s">
        <v>105</v>
      </c>
      <c r="F53" s="111" t="s">
        <v>52</v>
      </c>
      <c r="G53" s="153" t="s">
        <v>3</v>
      </c>
      <c r="H53" s="150">
        <v>3.7999999999999999E-2</v>
      </c>
      <c r="I53" s="149">
        <f t="shared" si="6"/>
        <v>0</v>
      </c>
      <c r="J53" s="154">
        <f t="shared" si="7"/>
        <v>0</v>
      </c>
      <c r="K53" s="154">
        <f t="shared" si="8"/>
        <v>0</v>
      </c>
      <c r="L53" s="155">
        <f t="shared" si="9"/>
        <v>0</v>
      </c>
      <c r="M53" s="24"/>
      <c r="N53" s="24"/>
      <c r="O53" s="24"/>
      <c r="P53" s="24"/>
      <c r="Q53" s="1"/>
      <c r="R53" s="18"/>
      <c r="T53" s="116"/>
    </row>
    <row r="54" spans="1:20" ht="34" customHeight="1" x14ac:dyDescent="0.35">
      <c r="A54" s="19">
        <v>18</v>
      </c>
      <c r="B54" s="107" t="s">
        <v>32</v>
      </c>
      <c r="C54" s="117" t="s">
        <v>49</v>
      </c>
      <c r="D54" s="118" t="s">
        <v>50</v>
      </c>
      <c r="E54" s="119" t="s">
        <v>106</v>
      </c>
      <c r="F54" s="111" t="s">
        <v>63</v>
      </c>
      <c r="G54" s="153" t="s">
        <v>3</v>
      </c>
      <c r="H54" s="150">
        <v>0.04</v>
      </c>
      <c r="I54" s="149">
        <f t="shared" si="6"/>
        <v>0</v>
      </c>
      <c r="J54" s="154">
        <f t="shared" si="7"/>
        <v>0</v>
      </c>
      <c r="K54" s="154">
        <f t="shared" si="8"/>
        <v>0</v>
      </c>
      <c r="L54" s="155">
        <f t="shared" si="9"/>
        <v>0</v>
      </c>
      <c r="M54" s="24"/>
      <c r="N54" s="24"/>
      <c r="O54" s="24"/>
      <c r="P54" s="24"/>
      <c r="Q54" s="1"/>
      <c r="R54" s="18"/>
      <c r="T54" s="116"/>
    </row>
    <row r="55" spans="1:20" ht="29" x14ac:dyDescent="0.35">
      <c r="A55" s="19">
        <v>21</v>
      </c>
      <c r="B55" s="107" t="s">
        <v>39</v>
      </c>
      <c r="C55" s="117" t="s">
        <v>49</v>
      </c>
      <c r="D55" s="109" t="s">
        <v>50</v>
      </c>
      <c r="E55" s="110" t="s">
        <v>107</v>
      </c>
      <c r="F55" s="111" t="s">
        <v>52</v>
      </c>
      <c r="G55" s="153" t="s">
        <v>3</v>
      </c>
      <c r="H55" s="150">
        <v>0.1</v>
      </c>
      <c r="I55" s="149">
        <f t="shared" si="6"/>
        <v>0</v>
      </c>
      <c r="J55" s="154">
        <f t="shared" si="7"/>
        <v>0</v>
      </c>
      <c r="K55" s="154">
        <f t="shared" si="8"/>
        <v>0</v>
      </c>
      <c r="L55" s="155">
        <f t="shared" si="9"/>
        <v>0</v>
      </c>
      <c r="M55" s="24"/>
      <c r="N55" s="24"/>
      <c r="O55" s="24"/>
      <c r="P55" s="24"/>
      <c r="Q55" s="1"/>
      <c r="R55" s="18"/>
      <c r="T55" s="116"/>
    </row>
    <row r="56" spans="1:20" ht="20.5" customHeight="1" x14ac:dyDescent="0.35">
      <c r="A56" s="19">
        <v>28</v>
      </c>
      <c r="B56" s="107" t="s">
        <v>39</v>
      </c>
      <c r="C56" s="108" t="s">
        <v>58</v>
      </c>
      <c r="D56" s="109" t="s">
        <v>61</v>
      </c>
      <c r="E56" s="110" t="s">
        <v>108</v>
      </c>
      <c r="F56" s="111" t="s">
        <v>52</v>
      </c>
      <c r="G56" s="153" t="s">
        <v>3</v>
      </c>
      <c r="H56" s="150">
        <v>0.01</v>
      </c>
      <c r="I56" s="149">
        <f t="shared" si="6"/>
        <v>0</v>
      </c>
      <c r="J56" s="154">
        <f t="shared" si="7"/>
        <v>0</v>
      </c>
      <c r="K56" s="154">
        <f t="shared" si="8"/>
        <v>0</v>
      </c>
      <c r="L56" s="155">
        <f t="shared" si="9"/>
        <v>0</v>
      </c>
      <c r="M56" s="24"/>
      <c r="N56" s="24"/>
      <c r="O56" s="24"/>
      <c r="P56" s="24"/>
      <c r="Q56" s="1"/>
      <c r="R56" s="18"/>
      <c r="T56" s="116"/>
    </row>
    <row r="57" spans="1:20" ht="20.5" customHeight="1" x14ac:dyDescent="0.35">
      <c r="A57" s="19">
        <v>32</v>
      </c>
      <c r="B57" s="107" t="s">
        <v>39</v>
      </c>
      <c r="C57" s="108" t="s">
        <v>109</v>
      </c>
      <c r="D57" s="109" t="s">
        <v>109</v>
      </c>
      <c r="E57" s="110" t="s">
        <v>110</v>
      </c>
      <c r="F57" s="111" t="s">
        <v>63</v>
      </c>
      <c r="G57" s="153" t="s">
        <v>3</v>
      </c>
      <c r="H57" s="150">
        <v>0.02</v>
      </c>
      <c r="I57" s="149">
        <f t="shared" si="6"/>
        <v>0</v>
      </c>
      <c r="J57" s="154">
        <f t="shared" si="7"/>
        <v>0</v>
      </c>
      <c r="K57" s="154">
        <f t="shared" si="8"/>
        <v>0</v>
      </c>
      <c r="L57" s="155">
        <f t="shared" si="9"/>
        <v>0</v>
      </c>
      <c r="M57" s="24"/>
      <c r="N57" s="24"/>
      <c r="O57" s="24"/>
      <c r="P57" s="24"/>
      <c r="Q57" s="1"/>
      <c r="R57" s="18"/>
      <c r="T57" s="116"/>
    </row>
    <row r="58" spans="1:20" ht="20.5" customHeight="1" x14ac:dyDescent="0.35">
      <c r="A58" s="19">
        <v>33</v>
      </c>
      <c r="B58" s="107" t="s">
        <v>36</v>
      </c>
      <c r="C58" s="108" t="s">
        <v>73</v>
      </c>
      <c r="D58" s="109" t="s">
        <v>111</v>
      </c>
      <c r="E58" s="112" t="s">
        <v>112</v>
      </c>
      <c r="F58" s="111" t="s">
        <v>52</v>
      </c>
      <c r="G58" s="153" t="s">
        <v>3</v>
      </c>
      <c r="H58" s="150">
        <v>0.16800000000000001</v>
      </c>
      <c r="I58" s="149"/>
      <c r="J58" s="154"/>
      <c r="K58" s="154"/>
      <c r="L58" s="155"/>
      <c r="M58" s="24"/>
      <c r="N58" s="24"/>
      <c r="O58" s="24"/>
      <c r="P58" s="24"/>
      <c r="Q58" s="1"/>
      <c r="R58" s="18"/>
      <c r="T58" s="116"/>
    </row>
    <row r="59" spans="1:20" ht="20.5" customHeight="1" x14ac:dyDescent="0.35">
      <c r="A59" s="19">
        <v>36</v>
      </c>
      <c r="B59" s="107" t="s">
        <v>36</v>
      </c>
      <c r="C59" s="108" t="s">
        <v>73</v>
      </c>
      <c r="D59" s="109" t="s">
        <v>74</v>
      </c>
      <c r="E59" s="110" t="s">
        <v>113</v>
      </c>
      <c r="F59" s="111" t="s">
        <v>52</v>
      </c>
      <c r="G59" s="153" t="s">
        <v>3</v>
      </c>
      <c r="H59" s="150">
        <v>1.6E-2</v>
      </c>
      <c r="I59" s="149">
        <f t="shared" si="6"/>
        <v>0</v>
      </c>
      <c r="J59" s="154">
        <f t="shared" si="7"/>
        <v>0</v>
      </c>
      <c r="K59" s="154">
        <f t="shared" si="8"/>
        <v>0</v>
      </c>
      <c r="L59" s="155">
        <f t="shared" si="9"/>
        <v>0</v>
      </c>
      <c r="M59" s="24"/>
      <c r="N59" s="24"/>
      <c r="O59" s="24"/>
      <c r="P59" s="24"/>
      <c r="Q59" s="1"/>
      <c r="R59" s="18"/>
      <c r="T59" s="116"/>
    </row>
    <row r="60" spans="1:20" x14ac:dyDescent="0.35">
      <c r="A60" s="19">
        <v>37</v>
      </c>
      <c r="B60" s="107" t="s">
        <v>36</v>
      </c>
      <c r="C60" s="108" t="s">
        <v>114</v>
      </c>
      <c r="D60" s="108"/>
      <c r="E60" s="108" t="s">
        <v>115</v>
      </c>
      <c r="F60" s="111"/>
      <c r="G60" s="153" t="s">
        <v>3</v>
      </c>
      <c r="H60" s="156" t="s">
        <v>116</v>
      </c>
      <c r="I60" s="157" t="s">
        <v>117</v>
      </c>
      <c r="J60" s="158" t="s">
        <v>117</v>
      </c>
      <c r="K60" s="158" t="s">
        <v>117</v>
      </c>
      <c r="L60" s="159" t="s">
        <v>117</v>
      </c>
      <c r="M60" s="24"/>
      <c r="N60" s="24"/>
      <c r="O60" s="24"/>
      <c r="P60" s="24"/>
      <c r="Q60" s="1"/>
      <c r="R60" s="18"/>
      <c r="T60" s="116"/>
    </row>
    <row r="61" spans="1:20" x14ac:dyDescent="0.35">
      <c r="A61" s="19">
        <v>38</v>
      </c>
      <c r="B61" s="127" t="s">
        <v>36</v>
      </c>
      <c r="C61" s="128" t="s">
        <v>77</v>
      </c>
      <c r="D61" s="129" t="s">
        <v>118</v>
      </c>
      <c r="E61" s="130" t="s">
        <v>119</v>
      </c>
      <c r="F61" s="111" t="s">
        <v>52</v>
      </c>
      <c r="G61" s="153" t="s">
        <v>3</v>
      </c>
      <c r="H61" s="150">
        <v>1.4999999999999999E-2</v>
      </c>
      <c r="I61" s="149">
        <f t="shared" si="6"/>
        <v>0</v>
      </c>
      <c r="J61" s="154">
        <f t="shared" si="7"/>
        <v>0</v>
      </c>
      <c r="K61" s="154">
        <f t="shared" si="8"/>
        <v>0</v>
      </c>
      <c r="L61" s="155">
        <f t="shared" si="9"/>
        <v>0</v>
      </c>
      <c r="M61" s="24"/>
      <c r="N61" s="24"/>
      <c r="O61" s="24"/>
      <c r="P61" s="24"/>
      <c r="Q61" s="1"/>
      <c r="R61" s="18"/>
      <c r="T61" s="116"/>
    </row>
    <row r="62" spans="1:20" x14ac:dyDescent="0.35">
      <c r="A62" s="19">
        <v>39</v>
      </c>
      <c r="B62" s="107" t="s">
        <v>36</v>
      </c>
      <c r="C62" s="124" t="s">
        <v>77</v>
      </c>
      <c r="D62" s="109" t="s">
        <v>118</v>
      </c>
      <c r="E62" s="110" t="s">
        <v>120</v>
      </c>
      <c r="F62" s="111" t="s">
        <v>52</v>
      </c>
      <c r="G62" s="153" t="s">
        <v>3</v>
      </c>
      <c r="H62" s="150">
        <v>7.4999999999999997E-2</v>
      </c>
      <c r="I62" s="149"/>
      <c r="J62" s="154"/>
      <c r="K62" s="154"/>
      <c r="L62" s="155"/>
      <c r="M62" s="24"/>
      <c r="N62" s="24"/>
      <c r="O62" s="24"/>
      <c r="P62" s="24"/>
      <c r="Q62" s="1"/>
      <c r="R62" s="18"/>
      <c r="T62" s="116"/>
    </row>
    <row r="63" spans="1:20" ht="28" customHeight="1" x14ac:dyDescent="0.35">
      <c r="A63" s="19">
        <v>40</v>
      </c>
      <c r="B63" s="107" t="s">
        <v>36</v>
      </c>
      <c r="C63" s="124" t="s">
        <v>77</v>
      </c>
      <c r="D63" s="109" t="s">
        <v>118</v>
      </c>
      <c r="E63" s="110" t="s">
        <v>121</v>
      </c>
      <c r="F63" s="111" t="s">
        <v>52</v>
      </c>
      <c r="G63" s="153" t="s">
        <v>3</v>
      </c>
      <c r="H63" s="150">
        <v>0.2</v>
      </c>
      <c r="I63" s="149">
        <f t="shared" si="6"/>
        <v>0</v>
      </c>
      <c r="J63" s="154">
        <f t="shared" si="7"/>
        <v>0</v>
      </c>
      <c r="K63" s="154">
        <f t="shared" si="8"/>
        <v>0</v>
      </c>
      <c r="L63" s="155"/>
      <c r="M63" s="24"/>
      <c r="N63" s="24"/>
      <c r="O63" s="24"/>
      <c r="P63" s="24"/>
      <c r="Q63" s="1"/>
      <c r="R63" s="18"/>
      <c r="T63" s="116"/>
    </row>
    <row r="64" spans="1:20" ht="20.149999999999999" customHeight="1" x14ac:dyDescent="0.35">
      <c r="A64" s="19">
        <v>41</v>
      </c>
      <c r="B64" s="107" t="s">
        <v>36</v>
      </c>
      <c r="C64" s="124" t="s">
        <v>77</v>
      </c>
      <c r="D64" s="109" t="s">
        <v>122</v>
      </c>
      <c r="E64" s="110" t="s">
        <v>123</v>
      </c>
      <c r="F64" s="111" t="s">
        <v>52</v>
      </c>
      <c r="G64" s="153" t="s">
        <v>3</v>
      </c>
      <c r="H64" s="150">
        <v>4.4999999999999998E-2</v>
      </c>
      <c r="I64" s="149">
        <f t="shared" si="6"/>
        <v>0</v>
      </c>
      <c r="J64" s="154">
        <f t="shared" si="7"/>
        <v>0</v>
      </c>
      <c r="K64" s="154">
        <f t="shared" si="8"/>
        <v>0</v>
      </c>
      <c r="L64" s="155">
        <f t="shared" si="9"/>
        <v>0</v>
      </c>
      <c r="M64" s="24"/>
      <c r="N64" s="24"/>
      <c r="O64" s="24"/>
      <c r="P64" s="24"/>
      <c r="Q64" s="1"/>
      <c r="R64" s="18"/>
      <c r="T64" s="116"/>
    </row>
    <row r="65" spans="1:20" ht="20.149999999999999" customHeight="1" x14ac:dyDescent="0.35">
      <c r="A65" s="19">
        <v>42</v>
      </c>
      <c r="B65" s="107" t="s">
        <v>36</v>
      </c>
      <c r="C65" s="124" t="s">
        <v>77</v>
      </c>
      <c r="D65" s="109" t="s">
        <v>122</v>
      </c>
      <c r="E65" s="110" t="s">
        <v>124</v>
      </c>
      <c r="F65" s="111" t="s">
        <v>52</v>
      </c>
      <c r="G65" s="153" t="s">
        <v>3</v>
      </c>
      <c r="H65" s="150">
        <v>7.4999999999999997E-2</v>
      </c>
      <c r="I65" s="149">
        <f t="shared" si="6"/>
        <v>0</v>
      </c>
      <c r="J65" s="154">
        <f t="shared" si="7"/>
        <v>0</v>
      </c>
      <c r="K65" s="154">
        <f t="shared" si="8"/>
        <v>0</v>
      </c>
      <c r="L65" s="155">
        <f t="shared" si="9"/>
        <v>0</v>
      </c>
      <c r="M65" s="24"/>
      <c r="N65" s="24"/>
      <c r="O65" s="24"/>
      <c r="P65" s="24"/>
      <c r="Q65" s="1"/>
      <c r="R65" s="18"/>
      <c r="T65" s="116"/>
    </row>
    <row r="66" spans="1:20" ht="20.149999999999999" customHeight="1" x14ac:dyDescent="0.35">
      <c r="A66" s="19">
        <v>44</v>
      </c>
      <c r="B66" s="107" t="s">
        <v>36</v>
      </c>
      <c r="C66" s="124" t="s">
        <v>77</v>
      </c>
      <c r="D66" s="109" t="s">
        <v>78</v>
      </c>
      <c r="E66" s="110" t="s">
        <v>125</v>
      </c>
      <c r="F66" s="111" t="s">
        <v>46</v>
      </c>
      <c r="G66" s="153" t="s">
        <v>3</v>
      </c>
      <c r="H66" s="150">
        <v>0.08</v>
      </c>
      <c r="I66" s="149">
        <f t="shared" si="6"/>
        <v>0</v>
      </c>
      <c r="J66" s="154">
        <f t="shared" si="7"/>
        <v>0</v>
      </c>
      <c r="K66" s="154">
        <f t="shared" si="8"/>
        <v>0</v>
      </c>
      <c r="L66" s="155">
        <f t="shared" si="9"/>
        <v>0</v>
      </c>
      <c r="M66" s="24"/>
      <c r="N66" s="24"/>
      <c r="O66" s="24"/>
      <c r="P66" s="24"/>
      <c r="Q66" s="1"/>
      <c r="R66" s="18"/>
      <c r="T66" s="116"/>
    </row>
    <row r="67" spans="1:20" ht="20.149999999999999" customHeight="1" x14ac:dyDescent="0.35">
      <c r="A67" s="19">
        <v>45</v>
      </c>
      <c r="B67" s="107" t="s">
        <v>36</v>
      </c>
      <c r="C67" s="124" t="s">
        <v>77</v>
      </c>
      <c r="D67" s="109" t="s">
        <v>78</v>
      </c>
      <c r="E67" s="109" t="s">
        <v>126</v>
      </c>
      <c r="F67" s="111" t="s">
        <v>46</v>
      </c>
      <c r="G67" s="153" t="s">
        <v>3</v>
      </c>
      <c r="H67" s="150">
        <v>0.7</v>
      </c>
      <c r="I67" s="149">
        <f t="shared" si="6"/>
        <v>0</v>
      </c>
      <c r="J67" s="154">
        <f t="shared" ref="J67:J83" si="10">IFERROR(H67*IF(G67="Ja",1,IF(G67="Nee",0,G67)),"NB")</f>
        <v>0</v>
      </c>
      <c r="K67" s="154">
        <f t="shared" si="8"/>
        <v>0</v>
      </c>
      <c r="L67" s="155">
        <f t="shared" si="9"/>
        <v>0</v>
      </c>
      <c r="M67" s="24"/>
      <c r="N67" s="24"/>
      <c r="O67" s="24"/>
      <c r="P67" s="24"/>
      <c r="Q67" s="1"/>
      <c r="R67" s="18"/>
      <c r="T67" s="116"/>
    </row>
    <row r="68" spans="1:20" ht="22.5" customHeight="1" x14ac:dyDescent="0.35">
      <c r="A68" s="19">
        <v>46</v>
      </c>
      <c r="B68" s="107" t="s">
        <v>36</v>
      </c>
      <c r="C68" s="124" t="s">
        <v>77</v>
      </c>
      <c r="D68" s="109" t="s">
        <v>118</v>
      </c>
      <c r="E68" s="109" t="s">
        <v>127</v>
      </c>
      <c r="F68" s="111" t="s">
        <v>46</v>
      </c>
      <c r="G68" s="153" t="s">
        <v>3</v>
      </c>
      <c r="H68" s="150">
        <v>0.1</v>
      </c>
      <c r="I68" s="149">
        <f t="shared" si="6"/>
        <v>0</v>
      </c>
      <c r="J68" s="154">
        <f t="shared" si="10"/>
        <v>0</v>
      </c>
      <c r="K68" s="154">
        <f t="shared" ref="K68:K83" si="11">IFERROR(H68*IF(G68="Ja",1,IF(G68="Nee",0,G68)),"NB")</f>
        <v>0</v>
      </c>
      <c r="L68" s="155">
        <f t="shared" ref="L68:L83" si="12">IFERROR(H68*IF(G68="Ja",1,IF(G68="Nee",0,G68)),"NB")</f>
        <v>0</v>
      </c>
      <c r="M68" s="24"/>
      <c r="N68" s="24"/>
      <c r="O68" s="24"/>
      <c r="P68" s="24"/>
      <c r="Q68" s="1"/>
      <c r="R68" s="18"/>
      <c r="T68" s="116"/>
    </row>
    <row r="69" spans="1:20" ht="22.5" customHeight="1" x14ac:dyDescent="0.35">
      <c r="A69" s="19">
        <v>47</v>
      </c>
      <c r="B69" s="107" t="s">
        <v>36</v>
      </c>
      <c r="C69" s="124" t="s">
        <v>77</v>
      </c>
      <c r="D69" s="109" t="s">
        <v>118</v>
      </c>
      <c r="E69" s="109" t="s">
        <v>128</v>
      </c>
      <c r="F69" s="111" t="s">
        <v>46</v>
      </c>
      <c r="G69" s="153" t="s">
        <v>3</v>
      </c>
      <c r="H69" s="150">
        <v>0.1</v>
      </c>
      <c r="I69" s="149">
        <f t="shared" si="6"/>
        <v>0</v>
      </c>
      <c r="J69" s="154">
        <f t="shared" si="10"/>
        <v>0</v>
      </c>
      <c r="K69" s="154">
        <f t="shared" si="11"/>
        <v>0</v>
      </c>
      <c r="L69" s="155">
        <f t="shared" si="12"/>
        <v>0</v>
      </c>
      <c r="M69" s="24"/>
      <c r="N69" s="24"/>
      <c r="O69" s="24"/>
      <c r="P69" s="24"/>
      <c r="Q69" s="1"/>
      <c r="R69" s="18"/>
      <c r="T69" s="116"/>
    </row>
    <row r="70" spans="1:20" ht="33.65" customHeight="1" x14ac:dyDescent="0.35">
      <c r="A70" s="19">
        <v>48</v>
      </c>
      <c r="B70" s="107" t="s">
        <v>36</v>
      </c>
      <c r="C70" s="124" t="s">
        <v>129</v>
      </c>
      <c r="D70" s="109" t="s">
        <v>130</v>
      </c>
      <c r="E70" s="110" t="s">
        <v>131</v>
      </c>
      <c r="F70" s="111" t="s">
        <v>46</v>
      </c>
      <c r="G70" s="153" t="s">
        <v>3</v>
      </c>
      <c r="H70" s="150">
        <v>0.12</v>
      </c>
      <c r="I70" s="149">
        <f t="shared" si="6"/>
        <v>0</v>
      </c>
      <c r="J70" s="154">
        <f t="shared" si="10"/>
        <v>0</v>
      </c>
      <c r="K70" s="154">
        <f t="shared" si="11"/>
        <v>0</v>
      </c>
      <c r="L70" s="155">
        <f t="shared" si="12"/>
        <v>0</v>
      </c>
      <c r="M70" s="24"/>
      <c r="N70" s="24"/>
      <c r="O70" s="24"/>
      <c r="P70" s="24"/>
      <c r="Q70" s="1"/>
      <c r="R70" s="18"/>
      <c r="T70" s="116"/>
    </row>
    <row r="71" spans="1:20" ht="22.5" customHeight="1" x14ac:dyDescent="0.35">
      <c r="A71" s="19">
        <v>49</v>
      </c>
      <c r="B71" s="107" t="s">
        <v>36</v>
      </c>
      <c r="C71" s="124" t="s">
        <v>129</v>
      </c>
      <c r="D71" s="109" t="s">
        <v>130</v>
      </c>
      <c r="E71" s="110" t="s">
        <v>132</v>
      </c>
      <c r="F71" s="111" t="s">
        <v>46</v>
      </c>
      <c r="G71" s="153" t="s">
        <v>3</v>
      </c>
      <c r="H71" s="150">
        <v>0.2</v>
      </c>
      <c r="I71" s="149">
        <f t="shared" si="6"/>
        <v>0</v>
      </c>
      <c r="J71" s="154">
        <f t="shared" si="10"/>
        <v>0</v>
      </c>
      <c r="K71" s="154">
        <f t="shared" si="11"/>
        <v>0</v>
      </c>
      <c r="L71" s="155">
        <f t="shared" si="12"/>
        <v>0</v>
      </c>
      <c r="M71" s="24"/>
      <c r="N71" s="24"/>
      <c r="O71" s="24"/>
      <c r="P71" s="24"/>
      <c r="Q71" s="1"/>
      <c r="R71" s="18"/>
      <c r="T71" s="116"/>
    </row>
    <row r="72" spans="1:20" ht="22.5" customHeight="1" x14ac:dyDescent="0.35">
      <c r="A72" s="19">
        <v>51</v>
      </c>
      <c r="B72" s="107" t="s">
        <v>36</v>
      </c>
      <c r="C72" s="124" t="s">
        <v>80</v>
      </c>
      <c r="D72" s="109" t="s">
        <v>81</v>
      </c>
      <c r="E72" s="110" t="s">
        <v>133</v>
      </c>
      <c r="F72" s="111" t="s">
        <v>46</v>
      </c>
      <c r="G72" s="153" t="s">
        <v>3</v>
      </c>
      <c r="H72" s="150">
        <v>2.7E-2</v>
      </c>
      <c r="I72" s="149">
        <f t="shared" si="6"/>
        <v>0</v>
      </c>
      <c r="J72" s="154">
        <f t="shared" si="10"/>
        <v>0</v>
      </c>
      <c r="K72" s="154">
        <f t="shared" si="11"/>
        <v>0</v>
      </c>
      <c r="L72" s="155">
        <f t="shared" si="12"/>
        <v>0</v>
      </c>
      <c r="M72" s="24"/>
      <c r="N72" s="24"/>
      <c r="O72" s="24"/>
      <c r="P72" s="24"/>
      <c r="Q72" s="1"/>
      <c r="R72" s="18"/>
      <c r="T72" s="116"/>
    </row>
    <row r="73" spans="1:20" ht="29" x14ac:dyDescent="0.35">
      <c r="A73" s="19">
        <v>53</v>
      </c>
      <c r="B73" s="107" t="s">
        <v>36</v>
      </c>
      <c r="C73" s="124" t="s">
        <v>80</v>
      </c>
      <c r="D73" s="109" t="s">
        <v>81</v>
      </c>
      <c r="E73" s="110" t="s">
        <v>134</v>
      </c>
      <c r="F73" s="111" t="s">
        <v>52</v>
      </c>
      <c r="G73" s="153" t="s">
        <v>3</v>
      </c>
      <c r="H73" s="150">
        <v>0.02</v>
      </c>
      <c r="I73" s="149">
        <f t="shared" si="6"/>
        <v>0</v>
      </c>
      <c r="J73" s="154">
        <f t="shared" si="10"/>
        <v>0</v>
      </c>
      <c r="K73" s="154">
        <f t="shared" si="11"/>
        <v>0</v>
      </c>
      <c r="L73" s="155">
        <f t="shared" si="12"/>
        <v>0</v>
      </c>
      <c r="M73" s="24"/>
      <c r="N73" s="24"/>
      <c r="O73" s="24"/>
      <c r="P73" s="24"/>
      <c r="Q73" s="1"/>
      <c r="R73" s="18"/>
      <c r="T73" s="116"/>
    </row>
    <row r="74" spans="1:20" ht="22.5" customHeight="1" x14ac:dyDescent="0.35">
      <c r="A74" s="19">
        <v>54</v>
      </c>
      <c r="B74" s="107" t="s">
        <v>36</v>
      </c>
      <c r="C74" s="124" t="s">
        <v>80</v>
      </c>
      <c r="D74" s="109" t="s">
        <v>135</v>
      </c>
      <c r="E74" s="110" t="s">
        <v>136</v>
      </c>
      <c r="F74" s="111" t="s">
        <v>52</v>
      </c>
      <c r="G74" s="153" t="s">
        <v>3</v>
      </c>
      <c r="H74" s="150">
        <v>1.4999999999999999E-2</v>
      </c>
      <c r="I74" s="149">
        <f t="shared" si="6"/>
        <v>0</v>
      </c>
      <c r="J74" s="154">
        <f t="shared" si="10"/>
        <v>0</v>
      </c>
      <c r="K74" s="154">
        <f t="shared" si="11"/>
        <v>0</v>
      </c>
      <c r="L74" s="155">
        <f t="shared" si="12"/>
        <v>0</v>
      </c>
      <c r="M74" s="24"/>
      <c r="N74" s="24"/>
      <c r="O74" s="24"/>
      <c r="P74" s="24"/>
      <c r="Q74" s="1"/>
      <c r="R74" s="18"/>
      <c r="T74" s="116"/>
    </row>
    <row r="75" spans="1:20" ht="22.5" customHeight="1" x14ac:dyDescent="0.35">
      <c r="A75" s="19">
        <v>53</v>
      </c>
      <c r="B75" s="107" t="s">
        <v>36</v>
      </c>
      <c r="C75" s="124" t="s">
        <v>80</v>
      </c>
      <c r="D75" s="109" t="s">
        <v>135</v>
      </c>
      <c r="E75" s="110" t="s">
        <v>137</v>
      </c>
      <c r="F75" s="111" t="s">
        <v>52</v>
      </c>
      <c r="G75" s="153" t="s">
        <v>3</v>
      </c>
      <c r="H75" s="150">
        <v>0.08</v>
      </c>
      <c r="I75" s="149">
        <f t="shared" si="6"/>
        <v>0</v>
      </c>
      <c r="J75" s="154">
        <f t="shared" si="10"/>
        <v>0</v>
      </c>
      <c r="K75" s="154">
        <f t="shared" si="11"/>
        <v>0</v>
      </c>
      <c r="L75" s="155">
        <f t="shared" si="12"/>
        <v>0</v>
      </c>
      <c r="M75" s="24"/>
      <c r="N75" s="24"/>
      <c r="O75" s="24"/>
      <c r="P75" s="24"/>
      <c r="Q75" s="1"/>
      <c r="R75" s="18"/>
      <c r="T75" s="116"/>
    </row>
    <row r="76" spans="1:20" ht="22.5" customHeight="1" x14ac:dyDescent="0.35">
      <c r="A76" s="19">
        <v>57</v>
      </c>
      <c r="B76" s="107" t="s">
        <v>83</v>
      </c>
      <c r="C76" s="124" t="s">
        <v>84</v>
      </c>
      <c r="D76" s="109" t="s">
        <v>138</v>
      </c>
      <c r="E76" s="110" t="s">
        <v>139</v>
      </c>
      <c r="F76" s="111" t="s">
        <v>52</v>
      </c>
      <c r="G76" s="153" t="s">
        <v>3</v>
      </c>
      <c r="H76" s="150">
        <v>3.5000000000000003E-2</v>
      </c>
      <c r="I76" s="149">
        <f t="shared" si="6"/>
        <v>0</v>
      </c>
      <c r="J76" s="154">
        <f t="shared" si="10"/>
        <v>0</v>
      </c>
      <c r="K76" s="154">
        <f t="shared" si="11"/>
        <v>0</v>
      </c>
      <c r="L76" s="155">
        <f t="shared" si="12"/>
        <v>0</v>
      </c>
      <c r="M76" s="24"/>
      <c r="N76" s="24"/>
      <c r="O76" s="24"/>
      <c r="P76" s="24"/>
      <c r="Q76" s="1"/>
      <c r="R76" s="18"/>
      <c r="T76" s="116"/>
    </row>
    <row r="77" spans="1:20" x14ac:dyDescent="0.35">
      <c r="A77" s="19">
        <v>58</v>
      </c>
      <c r="B77" s="107" t="s">
        <v>83</v>
      </c>
      <c r="C77" s="124" t="s">
        <v>84</v>
      </c>
      <c r="D77" s="109" t="s">
        <v>85</v>
      </c>
      <c r="E77" s="110" t="s">
        <v>140</v>
      </c>
      <c r="F77" s="111" t="s">
        <v>52</v>
      </c>
      <c r="G77" s="152" t="s">
        <v>3</v>
      </c>
      <c r="H77" s="149">
        <v>0.01</v>
      </c>
      <c r="I77" s="149">
        <f>IFERROR(H77*IF(G77="Ja",1,IF(G77="Nee",0,G77)),"NB")</f>
        <v>0</v>
      </c>
      <c r="J77" s="154">
        <f>IFERROR(H77*IF(G77="Ja",1,IF(G77="Nee",0,G77)),"NB")</f>
        <v>0</v>
      </c>
      <c r="K77" s="154">
        <f>IFERROR(H77*IF(G77="Ja",1,IF(G77="Nee",0,G77)),"NB")</f>
        <v>0</v>
      </c>
      <c r="L77" s="155">
        <f>IFERROR(H77*IF(G77="Ja",1,IF(G77="Nee",0,G77)),"NB")</f>
        <v>0</v>
      </c>
      <c r="M77" s="24"/>
      <c r="N77" s="24"/>
      <c r="O77" s="24"/>
      <c r="P77" s="24"/>
      <c r="Q77" s="1"/>
      <c r="R77" s="18"/>
      <c r="T77" s="116"/>
    </row>
    <row r="78" spans="1:20" ht="22.5" customHeight="1" x14ac:dyDescent="0.35">
      <c r="A78" s="19">
        <v>59</v>
      </c>
      <c r="B78" s="107" t="s">
        <v>83</v>
      </c>
      <c r="C78" s="124" t="s">
        <v>141</v>
      </c>
      <c r="D78" s="109" t="s">
        <v>142</v>
      </c>
      <c r="E78" s="110" t="s">
        <v>143</v>
      </c>
      <c r="F78" s="111" t="s">
        <v>63</v>
      </c>
      <c r="G78" s="153" t="s">
        <v>3</v>
      </c>
      <c r="H78" s="150">
        <v>0.01</v>
      </c>
      <c r="I78" s="149">
        <f t="shared" si="6"/>
        <v>0</v>
      </c>
      <c r="J78" s="154">
        <f t="shared" si="10"/>
        <v>0</v>
      </c>
      <c r="K78" s="154">
        <f t="shared" si="11"/>
        <v>0</v>
      </c>
      <c r="L78" s="155">
        <f t="shared" si="12"/>
        <v>0</v>
      </c>
      <c r="M78" s="24"/>
      <c r="N78" s="24"/>
      <c r="O78" s="24"/>
      <c r="P78" s="24"/>
      <c r="Q78" s="1"/>
      <c r="R78" s="18"/>
      <c r="T78" s="116"/>
    </row>
    <row r="79" spans="1:20" ht="22.5" customHeight="1" x14ac:dyDescent="0.35">
      <c r="A79" s="19">
        <v>60</v>
      </c>
      <c r="B79" s="107" t="s">
        <v>87</v>
      </c>
      <c r="C79" s="124" t="s">
        <v>144</v>
      </c>
      <c r="D79" s="109" t="s">
        <v>144</v>
      </c>
      <c r="E79" s="110" t="s">
        <v>145</v>
      </c>
      <c r="F79" s="111" t="s">
        <v>52</v>
      </c>
      <c r="G79" s="153" t="s">
        <v>3</v>
      </c>
      <c r="H79" s="150">
        <v>0.02</v>
      </c>
      <c r="I79" s="149">
        <f t="shared" si="6"/>
        <v>0</v>
      </c>
      <c r="J79" s="154">
        <f t="shared" si="10"/>
        <v>0</v>
      </c>
      <c r="K79" s="154">
        <f t="shared" si="11"/>
        <v>0</v>
      </c>
      <c r="L79" s="155">
        <f t="shared" si="12"/>
        <v>0</v>
      </c>
      <c r="M79" s="24"/>
      <c r="N79" s="24"/>
      <c r="O79" s="24"/>
      <c r="P79" s="24"/>
      <c r="Q79" s="1"/>
      <c r="R79" s="18"/>
      <c r="T79" s="116"/>
    </row>
    <row r="80" spans="1:20" ht="29" x14ac:dyDescent="0.35">
      <c r="A80" s="19">
        <v>61</v>
      </c>
      <c r="B80" s="107" t="s">
        <v>87</v>
      </c>
      <c r="C80" s="124" t="s">
        <v>88</v>
      </c>
      <c r="D80" s="109" t="s">
        <v>146</v>
      </c>
      <c r="E80" s="110" t="s">
        <v>147</v>
      </c>
      <c r="F80" s="111" t="s">
        <v>52</v>
      </c>
      <c r="G80" s="153" t="s">
        <v>3</v>
      </c>
      <c r="H80" s="150">
        <v>1.2E-2</v>
      </c>
      <c r="I80" s="149">
        <f t="shared" si="6"/>
        <v>0</v>
      </c>
      <c r="J80" s="154">
        <f t="shared" si="10"/>
        <v>0</v>
      </c>
      <c r="K80" s="154">
        <f t="shared" si="11"/>
        <v>0</v>
      </c>
      <c r="L80" s="155">
        <f t="shared" si="12"/>
        <v>0</v>
      </c>
      <c r="M80" s="24"/>
      <c r="N80" s="24"/>
      <c r="O80" s="24"/>
      <c r="P80" s="24"/>
      <c r="Q80" s="1"/>
      <c r="R80" s="18"/>
      <c r="T80" s="116"/>
    </row>
    <row r="81" spans="1:20" ht="22.5" customHeight="1" x14ac:dyDescent="0.35">
      <c r="A81" s="19">
        <v>62</v>
      </c>
      <c r="B81" s="107" t="s">
        <v>87</v>
      </c>
      <c r="C81" s="124" t="s">
        <v>88</v>
      </c>
      <c r="D81" s="109" t="s">
        <v>146</v>
      </c>
      <c r="E81" s="110" t="s">
        <v>148</v>
      </c>
      <c r="F81" s="111" t="s">
        <v>52</v>
      </c>
      <c r="G81" s="153" t="s">
        <v>3</v>
      </c>
      <c r="H81" s="150">
        <v>8.9999999999999993E-3</v>
      </c>
      <c r="I81" s="149">
        <f t="shared" si="6"/>
        <v>0</v>
      </c>
      <c r="J81" s="154">
        <f t="shared" si="10"/>
        <v>0</v>
      </c>
      <c r="K81" s="154">
        <f t="shared" si="11"/>
        <v>0</v>
      </c>
      <c r="L81" s="155">
        <f t="shared" si="12"/>
        <v>0</v>
      </c>
      <c r="M81" s="24"/>
      <c r="N81" s="24"/>
      <c r="O81" s="24"/>
      <c r="P81" s="24"/>
      <c r="Q81" s="1"/>
      <c r="R81" s="18"/>
      <c r="T81" s="116"/>
    </row>
    <row r="82" spans="1:20" ht="22.5" customHeight="1" x14ac:dyDescent="0.35">
      <c r="A82" s="19">
        <v>64</v>
      </c>
      <c r="B82" s="107" t="s">
        <v>87</v>
      </c>
      <c r="C82" s="124" t="s">
        <v>88</v>
      </c>
      <c r="D82" s="109" t="s">
        <v>146</v>
      </c>
      <c r="E82" s="110" t="s">
        <v>149</v>
      </c>
      <c r="F82" s="111" t="s">
        <v>46</v>
      </c>
      <c r="G82" s="153" t="s">
        <v>3</v>
      </c>
      <c r="H82" s="150">
        <v>2.5000000000000001E-2</v>
      </c>
      <c r="I82" s="149">
        <f t="shared" si="6"/>
        <v>0</v>
      </c>
      <c r="J82" s="154">
        <f t="shared" si="10"/>
        <v>0</v>
      </c>
      <c r="K82" s="154">
        <f t="shared" si="11"/>
        <v>0</v>
      </c>
      <c r="L82" s="155">
        <f t="shared" si="12"/>
        <v>0</v>
      </c>
      <c r="M82" s="24"/>
      <c r="N82" s="24"/>
      <c r="O82" s="24"/>
      <c r="P82" s="24"/>
      <c r="Q82" s="1"/>
      <c r="R82" s="18"/>
      <c r="T82" s="116"/>
    </row>
    <row r="83" spans="1:20" ht="22.5" customHeight="1" x14ac:dyDescent="0.35">
      <c r="A83" s="19">
        <v>65</v>
      </c>
      <c r="B83" s="25" t="s">
        <v>87</v>
      </c>
      <c r="C83" s="26" t="s">
        <v>88</v>
      </c>
      <c r="D83" s="131" t="s">
        <v>146</v>
      </c>
      <c r="E83" s="132" t="s">
        <v>150</v>
      </c>
      <c r="F83" s="27" t="s">
        <v>46</v>
      </c>
      <c r="G83" s="153" t="s">
        <v>3</v>
      </c>
      <c r="H83" s="149">
        <v>5.0000000000000001E-3</v>
      </c>
      <c r="I83" s="149">
        <f t="shared" si="6"/>
        <v>0</v>
      </c>
      <c r="J83" s="154">
        <f t="shared" si="10"/>
        <v>0</v>
      </c>
      <c r="K83" s="154">
        <f t="shared" si="11"/>
        <v>0</v>
      </c>
      <c r="L83" s="155">
        <f t="shared" si="12"/>
        <v>0</v>
      </c>
      <c r="M83" s="24"/>
      <c r="N83" s="24"/>
      <c r="O83" s="24"/>
      <c r="P83" s="24"/>
      <c r="Q83" s="1"/>
      <c r="R83" s="18"/>
      <c r="T83" s="116"/>
    </row>
    <row r="84" spans="1:20" ht="15" thickBot="1" x14ac:dyDescent="0.4">
      <c r="B84" s="133"/>
      <c r="C84" s="134"/>
      <c r="D84" s="135"/>
      <c r="E84" s="136"/>
      <c r="F84" s="137"/>
      <c r="G84" s="160"/>
      <c r="H84" s="161"/>
      <c r="I84" s="161">
        <f t="shared" ref="I84" si="13">IFERROR(H84*IF(G84="Ja",1,IF(G84="Nee",0,G84)),"NB")</f>
        <v>0</v>
      </c>
      <c r="J84" s="162">
        <f t="shared" ref="J84" si="14">IFERROR(H84*IF(G84="Ja",1,IF(G84="Nee",0,G84)),"NB")</f>
        <v>0</v>
      </c>
      <c r="K84" s="162">
        <f t="shared" ref="K84" si="15">IFERROR(H84*IF(G84="Ja",1,IF(G84="Nee",0,G84)),"NB")</f>
        <v>0</v>
      </c>
      <c r="L84" s="163">
        <f t="shared" ref="L84" si="16">IFERROR(H84*IF(G84="Ja",1,IF(G84="Nee",0,G84)),"NB")</f>
        <v>0</v>
      </c>
      <c r="M84" s="24"/>
      <c r="N84" s="24"/>
      <c r="O84" s="24"/>
      <c r="P84" s="24"/>
      <c r="Q84" s="1"/>
      <c r="R84" s="18"/>
      <c r="T84" s="116"/>
    </row>
    <row r="85" spans="1:20" x14ac:dyDescent="0.35">
      <c r="B85" s="133"/>
      <c r="C85" s="134"/>
      <c r="D85" s="135"/>
      <c r="E85" s="136"/>
      <c r="F85" s="137"/>
      <c r="G85" s="164"/>
      <c r="H85" s="161"/>
      <c r="I85" s="161">
        <f t="shared" ref="I85" si="17">IFERROR(H85*IF(G85="Ja",1,IF(G85="Nee",0,G85)),"NB")</f>
        <v>0</v>
      </c>
      <c r="J85" s="162">
        <f t="shared" ref="J85" si="18">IFERROR(H85*IF(G85="Ja",1,IF(G85="Nee",0,G85)),"NB")</f>
        <v>0</v>
      </c>
      <c r="K85" s="162">
        <f t="shared" ref="K85" si="19">IFERROR(H85*IF(G85="Ja",1,IF(G85="Nee",0,G85)),"NB")</f>
        <v>0</v>
      </c>
      <c r="L85" s="163">
        <f t="shared" ref="L85" si="20">IFERROR(H85*IF(G85="Ja",1,IF(G85="Nee",0,G85)),"NB")</f>
        <v>0</v>
      </c>
      <c r="M85" s="24"/>
      <c r="N85" s="24"/>
      <c r="O85" s="24"/>
      <c r="P85" s="24"/>
      <c r="Q85" s="1"/>
      <c r="R85" s="18"/>
      <c r="S85" s="138"/>
      <c r="T85" s="116"/>
    </row>
    <row r="86" spans="1:20" ht="15.5" thickTop="1" thickBot="1" x14ac:dyDescent="0.4">
      <c r="B86" s="139"/>
      <c r="C86" s="140" t="s">
        <v>151</v>
      </c>
      <c r="D86" s="141"/>
      <c r="E86" s="142"/>
      <c r="F86" s="143"/>
      <c r="G86" s="165"/>
      <c r="H86" s="166">
        <f>SUM(H14:H85)</f>
        <v>6.4895559999999994</v>
      </c>
      <c r="I86" s="166">
        <f>SUM(I14:I85)</f>
        <v>1.7249999999999999</v>
      </c>
      <c r="J86" s="166">
        <f>SUM(J14:J85)</f>
        <v>1.96</v>
      </c>
      <c r="K86" s="166">
        <f>SUM(K14:K85)</f>
        <v>2.202</v>
      </c>
      <c r="L86" s="166">
        <f>SUM(L14:L85)</f>
        <v>3.3546666666666671</v>
      </c>
      <c r="M86" s="24"/>
      <c r="N86" s="24"/>
      <c r="O86" s="24"/>
      <c r="P86" s="24"/>
      <c r="Q86" s="1"/>
      <c r="R86" s="18"/>
    </row>
    <row r="87" spans="1:20" ht="15" thickTop="1" x14ac:dyDescent="0.35">
      <c r="D87" s="8"/>
      <c r="E87" s="9"/>
      <c r="F87" s="14"/>
      <c r="G87" s="21"/>
      <c r="H87" s="14"/>
      <c r="I87" s="14"/>
      <c r="J87" s="14"/>
      <c r="K87" s="14"/>
      <c r="L87" s="14"/>
      <c r="M87" s="13"/>
      <c r="N87" s="13"/>
      <c r="O87" s="13"/>
      <c r="P87" s="13"/>
      <c r="Q87" s="1"/>
      <c r="R87" s="18"/>
    </row>
    <row r="88" spans="1:20" x14ac:dyDescent="0.35">
      <c r="D88" s="2"/>
      <c r="F88" s="15"/>
      <c r="G88" s="22"/>
      <c r="H88" s="15"/>
      <c r="I88" s="15"/>
      <c r="J88" s="15"/>
      <c r="K88" s="15"/>
      <c r="L88" s="15"/>
      <c r="M88" s="13"/>
      <c r="N88" s="13"/>
      <c r="O88" s="13"/>
      <c r="P88" s="13"/>
      <c r="Q88" s="1"/>
      <c r="R88" s="18"/>
    </row>
    <row r="89" spans="1:20" x14ac:dyDescent="0.35">
      <c r="D89" s="2"/>
      <c r="F89" s="15"/>
      <c r="G89" s="22"/>
      <c r="H89" s="15"/>
      <c r="I89" s="15"/>
      <c r="J89" s="15"/>
      <c r="K89" s="15"/>
      <c r="L89" s="15"/>
      <c r="M89" s="13"/>
      <c r="N89" s="13"/>
      <c r="O89" s="13"/>
      <c r="P89" s="13"/>
      <c r="Q89" s="1"/>
      <c r="R89" s="18"/>
    </row>
    <row r="90" spans="1:20" x14ac:dyDescent="0.35">
      <c r="D90" s="2"/>
      <c r="M90" s="13"/>
      <c r="N90" s="13"/>
      <c r="O90" s="13"/>
      <c r="P90" s="13"/>
      <c r="Q90" s="1"/>
      <c r="R90" s="18"/>
    </row>
    <row r="91" spans="1:20" ht="15" thickBot="1" x14ac:dyDescent="0.4">
      <c r="D91" s="2"/>
      <c r="M91" s="3"/>
      <c r="N91" s="3"/>
      <c r="O91" s="3"/>
      <c r="P91" s="3"/>
      <c r="Q91" s="3" t="e">
        <f>SUM(#REF!)</f>
        <v>#REF!</v>
      </c>
      <c r="R91" s="4"/>
    </row>
    <row r="92" spans="1:20" ht="15" thickTop="1" x14ac:dyDescent="0.35">
      <c r="D92" s="2"/>
      <c r="M92" s="1"/>
      <c r="N92" s="1"/>
      <c r="O92" s="1"/>
      <c r="P92" s="1"/>
      <c r="Q92" s="1"/>
    </row>
    <row r="93" spans="1:20" x14ac:dyDescent="0.35">
      <c r="D93" s="2"/>
      <c r="M93" s="1"/>
      <c r="N93" s="1"/>
      <c r="O93" s="1"/>
      <c r="P93" s="1"/>
      <c r="Q93" s="1"/>
    </row>
    <row r="94" spans="1:20" x14ac:dyDescent="0.35">
      <c r="D94" s="2"/>
      <c r="M94" s="14"/>
      <c r="N94" s="14"/>
      <c r="O94" s="14"/>
      <c r="P94" s="14"/>
      <c r="Q94" s="1"/>
    </row>
    <row r="95" spans="1:20" x14ac:dyDescent="0.35">
      <c r="D95" s="2"/>
      <c r="M95" s="14"/>
      <c r="N95" s="14"/>
      <c r="O95" s="14"/>
      <c r="P95" s="14"/>
      <c r="Q95" s="1"/>
    </row>
    <row r="96" spans="1:20" x14ac:dyDescent="0.35">
      <c r="M96" s="15"/>
      <c r="N96" s="15"/>
      <c r="O96" s="15"/>
      <c r="P96" s="15"/>
      <c r="Q96" s="1"/>
    </row>
    <row r="97" spans="13:17" x14ac:dyDescent="0.35">
      <c r="M97" s="15"/>
      <c r="N97" s="15"/>
      <c r="O97" s="15"/>
      <c r="P97" s="15"/>
      <c r="Q97" s="1"/>
    </row>
    <row r="98" spans="13:17" x14ac:dyDescent="0.35">
      <c r="Q98" s="1"/>
    </row>
    <row r="99" spans="13:17" x14ac:dyDescent="0.35">
      <c r="Q99" s="1"/>
    </row>
    <row r="100" spans="13:17" x14ac:dyDescent="0.35">
      <c r="Q100" s="1"/>
    </row>
  </sheetData>
  <sheetProtection algorithmName="SHA-512" hashValue="WggBgAgAfqVkchqTJmNMBxbTYANFybV8a4vv9IcyWf9qEAvQ9u7qU8dGio655KpuU43zHg0WRbMP6X0zTEonZQ==" saltValue="pBHMiM/JyrEvXyQhMnpxDA==" spinCount="100000" sheet="1" objects="1" scenarios="1"/>
  <phoneticPr fontId="4" type="noConversion"/>
  <pageMargins left="0.31496062992125984" right="0.31496062992125984" top="0.74803149606299213" bottom="0.74803149606299213" header="0.31496062992125984" footer="0.31496062992125984"/>
  <pageSetup paperSize="8" scale="95" fitToHeight="10" orientation="landscape" r:id="rId1"/>
  <headerFooter>
    <oddFooter>Pagina &amp;P van &amp;N</oddFooter>
  </headerFooter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4015A60-4CF4-44E1-800C-0038FBB26029}">
            <xm:f>$I$11&gt;=keuzelijst!$C$3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expression" priority="8" id="{FE501F5B-F0CD-4840-A59A-AA66B38D7ADD}">
            <xm:f>$I$11&lt;keuzelijst!$C$2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9" id="{2D510FCD-B631-4B69-97FA-1D063A6B92F4}">
            <xm:f>$I$11&lt;keuzelijst!$C$3</xm:f>
            <x14:dxf>
              <font>
                <b/>
                <i val="0"/>
                <color auto="1"/>
              </font>
              <fill>
                <patternFill>
                  <bgColor theme="7" tint="0.39994506668294322"/>
                </patternFill>
              </fill>
            </x14:dxf>
          </x14:cfRule>
          <xm:sqref>G11:L11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ED32688D-9E85-4186-9F82-EA0CF64460B3}">
          <x14:formula1>
            <xm:f>keuzelijst!$A$1:$A$3</xm:f>
          </x14:formula1>
          <xm:sqref>G14:G45 G47:G85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17F1-4822-48BA-A567-0CC518982064}">
  <sheetPr codeName="Blad13">
    <pageSetUpPr fitToPage="1"/>
  </sheetPr>
  <dimension ref="A1:F76"/>
  <sheetViews>
    <sheetView zoomScale="98" zoomScaleNormal="98" workbookViewId="0">
      <selection activeCell="A3" sqref="A3"/>
    </sheetView>
  </sheetViews>
  <sheetFormatPr defaultColWidth="8.7265625" defaultRowHeight="14.5" x14ac:dyDescent="0.35"/>
  <cols>
    <col min="1" max="1" width="6.81640625" customWidth="1"/>
    <col min="2" max="2" width="14" bestFit="1" customWidth="1"/>
    <col min="3" max="3" width="24.81640625" bestFit="1" customWidth="1"/>
    <col min="4" max="4" width="29.81640625" bestFit="1" customWidth="1"/>
    <col min="5" max="5" width="32.54296875" style="7" customWidth="1"/>
    <col min="6" max="6" width="24.54296875" bestFit="1" customWidth="1"/>
  </cols>
  <sheetData>
    <row r="1" spans="1:6" x14ac:dyDescent="0.35">
      <c r="A1" t="s">
        <v>152</v>
      </c>
    </row>
    <row r="2" spans="1:6" x14ac:dyDescent="0.35">
      <c r="A2" t="s">
        <v>153</v>
      </c>
      <c r="B2" t="s">
        <v>15</v>
      </c>
      <c r="C2" t="s">
        <v>16</v>
      </c>
      <c r="D2" t="s">
        <v>17</v>
      </c>
      <c r="E2" s="7" t="s">
        <v>18</v>
      </c>
      <c r="F2" t="s">
        <v>19</v>
      </c>
    </row>
    <row r="3" spans="1:6" ht="43.5" x14ac:dyDescent="0.35">
      <c r="A3">
        <v>3</v>
      </c>
      <c r="B3" t="s">
        <v>32</v>
      </c>
      <c r="C3" t="s">
        <v>33</v>
      </c>
      <c r="D3" t="s">
        <v>33</v>
      </c>
      <c r="E3" s="7" t="s">
        <v>34</v>
      </c>
      <c r="F3" t="s">
        <v>35</v>
      </c>
    </row>
    <row r="4" spans="1:6" ht="29" x14ac:dyDescent="0.35">
      <c r="A4">
        <v>4</v>
      </c>
      <c r="B4" t="s">
        <v>36</v>
      </c>
      <c r="C4" t="s">
        <v>33</v>
      </c>
      <c r="D4" t="s">
        <v>33</v>
      </c>
      <c r="E4" s="7" t="s">
        <v>37</v>
      </c>
      <c r="F4" t="s">
        <v>35</v>
      </c>
    </row>
    <row r="5" spans="1:6" ht="29" x14ac:dyDescent="0.35">
      <c r="A5">
        <v>7</v>
      </c>
      <c r="B5" t="s">
        <v>32</v>
      </c>
      <c r="C5" t="s">
        <v>33</v>
      </c>
      <c r="D5" t="s">
        <v>33</v>
      </c>
      <c r="E5" s="7" t="s">
        <v>38</v>
      </c>
      <c r="F5" t="s">
        <v>35</v>
      </c>
    </row>
    <row r="6" spans="1:6" x14ac:dyDescent="0.35">
      <c r="A6">
        <v>8</v>
      </c>
      <c r="B6" t="s">
        <v>39</v>
      </c>
      <c r="C6" t="s">
        <v>33</v>
      </c>
      <c r="D6" t="s">
        <v>33</v>
      </c>
      <c r="E6" s="7" t="s">
        <v>40</v>
      </c>
      <c r="F6" t="s">
        <v>35</v>
      </c>
    </row>
    <row r="7" spans="1:6" x14ac:dyDescent="0.35">
      <c r="A7">
        <v>9</v>
      </c>
      <c r="B7" t="s">
        <v>39</v>
      </c>
      <c r="C7" t="s">
        <v>33</v>
      </c>
      <c r="D7" t="s">
        <v>33</v>
      </c>
      <c r="E7" s="7" t="s">
        <v>41</v>
      </c>
      <c r="F7" t="s">
        <v>35</v>
      </c>
    </row>
    <row r="8" spans="1:6" x14ac:dyDescent="0.35">
      <c r="A8">
        <v>10</v>
      </c>
      <c r="B8" t="s">
        <v>39</v>
      </c>
      <c r="C8" t="s">
        <v>33</v>
      </c>
      <c r="D8" t="s">
        <v>33</v>
      </c>
      <c r="E8" s="7" t="s">
        <v>42</v>
      </c>
      <c r="F8" t="s">
        <v>35</v>
      </c>
    </row>
    <row r="9" spans="1:6" ht="43.5" x14ac:dyDescent="0.35">
      <c r="A9">
        <v>11</v>
      </c>
      <c r="B9" t="s">
        <v>32</v>
      </c>
      <c r="C9" t="s">
        <v>33</v>
      </c>
      <c r="D9" t="s">
        <v>33</v>
      </c>
      <c r="E9" s="7" t="s">
        <v>43</v>
      </c>
      <c r="F9" t="s">
        <v>35</v>
      </c>
    </row>
    <row r="10" spans="1:6" x14ac:dyDescent="0.35">
      <c r="A10">
        <v>12</v>
      </c>
      <c r="B10" t="s">
        <v>32</v>
      </c>
      <c r="C10" t="s">
        <v>44</v>
      </c>
      <c r="D10" t="s">
        <v>44</v>
      </c>
      <c r="E10" s="7" t="s">
        <v>154</v>
      </c>
      <c r="F10" t="s">
        <v>46</v>
      </c>
    </row>
    <row r="11" spans="1:6" x14ac:dyDescent="0.35">
      <c r="A11">
        <v>15</v>
      </c>
      <c r="B11" t="s">
        <v>39</v>
      </c>
      <c r="C11" t="s">
        <v>44</v>
      </c>
      <c r="D11" t="s">
        <v>44</v>
      </c>
      <c r="E11" s="7" t="s">
        <v>47</v>
      </c>
      <c r="F11" t="s">
        <v>46</v>
      </c>
    </row>
    <row r="12" spans="1:6" ht="29" x14ac:dyDescent="0.35">
      <c r="A12">
        <v>16</v>
      </c>
      <c r="B12" t="s">
        <v>36</v>
      </c>
      <c r="C12" t="s">
        <v>44</v>
      </c>
      <c r="D12" t="s">
        <v>44</v>
      </c>
      <c r="E12" s="7" t="s">
        <v>48</v>
      </c>
      <c r="F12" t="s">
        <v>46</v>
      </c>
    </row>
    <row r="13" spans="1:6" ht="29" x14ac:dyDescent="0.35">
      <c r="A13">
        <v>19</v>
      </c>
      <c r="B13" t="s">
        <v>32</v>
      </c>
      <c r="C13" t="s">
        <v>49</v>
      </c>
      <c r="D13" t="s">
        <v>50</v>
      </c>
      <c r="E13" s="7" t="s">
        <v>155</v>
      </c>
      <c r="F13" t="s">
        <v>52</v>
      </c>
    </row>
    <row r="14" spans="1:6" ht="29" x14ac:dyDescent="0.35">
      <c r="A14">
        <v>20</v>
      </c>
      <c r="B14" t="s">
        <v>32</v>
      </c>
      <c r="C14" t="s">
        <v>49</v>
      </c>
      <c r="D14" t="s">
        <v>50</v>
      </c>
      <c r="E14" s="7" t="s">
        <v>53</v>
      </c>
      <c r="F14" t="s">
        <v>52</v>
      </c>
    </row>
    <row r="16" spans="1:6" ht="58" x14ac:dyDescent="0.35">
      <c r="A16">
        <v>22</v>
      </c>
      <c r="B16" t="s">
        <v>54</v>
      </c>
      <c r="C16" t="s">
        <v>55</v>
      </c>
      <c r="D16" t="s">
        <v>56</v>
      </c>
      <c r="E16" s="7" t="s">
        <v>57</v>
      </c>
      <c r="F16" t="s">
        <v>52</v>
      </c>
    </row>
    <row r="17" spans="1:6" ht="29" x14ac:dyDescent="0.35">
      <c r="A17">
        <v>23</v>
      </c>
      <c r="B17" t="s">
        <v>39</v>
      </c>
      <c r="C17" t="s">
        <v>58</v>
      </c>
      <c r="D17" t="s">
        <v>59</v>
      </c>
      <c r="E17" s="7" t="s">
        <v>60</v>
      </c>
      <c r="F17" t="s">
        <v>52</v>
      </c>
    </row>
    <row r="18" spans="1:6" x14ac:dyDescent="0.35">
      <c r="A18">
        <v>24</v>
      </c>
      <c r="B18" t="s">
        <v>39</v>
      </c>
      <c r="C18" t="s">
        <v>58</v>
      </c>
      <c r="D18" t="s">
        <v>61</v>
      </c>
      <c r="E18" s="7" t="s">
        <v>62</v>
      </c>
      <c r="F18" t="s">
        <v>63</v>
      </c>
    </row>
    <row r="19" spans="1:6" x14ac:dyDescent="0.35">
      <c r="A19">
        <v>25</v>
      </c>
      <c r="B19" t="s">
        <v>39</v>
      </c>
      <c r="C19" t="s">
        <v>58</v>
      </c>
      <c r="D19" t="s">
        <v>64</v>
      </c>
      <c r="E19" s="7" t="s">
        <v>65</v>
      </c>
      <c r="F19" t="s">
        <v>63</v>
      </c>
    </row>
    <row r="20" spans="1:6" x14ac:dyDescent="0.35">
      <c r="A20">
        <v>26</v>
      </c>
      <c r="B20" t="s">
        <v>39</v>
      </c>
      <c r="C20" t="s">
        <v>58</v>
      </c>
      <c r="D20" t="s">
        <v>66</v>
      </c>
      <c r="E20" s="7" t="s">
        <v>156</v>
      </c>
      <c r="F20" t="s">
        <v>63</v>
      </c>
    </row>
    <row r="21" spans="1:6" x14ac:dyDescent="0.35">
      <c r="A21">
        <v>27</v>
      </c>
      <c r="B21" t="s">
        <v>39</v>
      </c>
      <c r="C21" t="s">
        <v>58</v>
      </c>
      <c r="D21" t="s">
        <v>68</v>
      </c>
      <c r="E21" s="7" t="s">
        <v>157</v>
      </c>
      <c r="F21" t="s">
        <v>63</v>
      </c>
    </row>
    <row r="22" spans="1:6" ht="29" x14ac:dyDescent="0.35">
      <c r="A22">
        <v>29</v>
      </c>
      <c r="B22" t="s">
        <v>39</v>
      </c>
      <c r="C22" t="s">
        <v>58</v>
      </c>
      <c r="D22" t="s">
        <v>61</v>
      </c>
      <c r="E22" s="7" t="s">
        <v>158</v>
      </c>
      <c r="F22" t="s">
        <v>52</v>
      </c>
    </row>
    <row r="23" spans="1:6" x14ac:dyDescent="0.35">
      <c r="A23">
        <v>30</v>
      </c>
      <c r="B23" t="s">
        <v>39</v>
      </c>
      <c r="C23" t="s">
        <v>58</v>
      </c>
      <c r="D23" t="s">
        <v>61</v>
      </c>
      <c r="E23" s="7" t="s">
        <v>71</v>
      </c>
      <c r="F23" t="s">
        <v>63</v>
      </c>
    </row>
    <row r="24" spans="1:6" x14ac:dyDescent="0.35">
      <c r="A24">
        <v>31</v>
      </c>
      <c r="B24" t="s">
        <v>39</v>
      </c>
      <c r="C24" t="s">
        <v>58</v>
      </c>
      <c r="D24" t="s">
        <v>68</v>
      </c>
      <c r="E24" s="7" t="s">
        <v>72</v>
      </c>
      <c r="F24" t="s">
        <v>52</v>
      </c>
    </row>
    <row r="26" spans="1:6" x14ac:dyDescent="0.35">
      <c r="A26">
        <v>34</v>
      </c>
      <c r="B26" t="s">
        <v>36</v>
      </c>
      <c r="C26" t="s">
        <v>73</v>
      </c>
      <c r="D26" t="s">
        <v>74</v>
      </c>
      <c r="E26" s="7" t="s">
        <v>75</v>
      </c>
      <c r="F26" t="s">
        <v>63</v>
      </c>
    </row>
    <row r="27" spans="1:6" x14ac:dyDescent="0.35">
      <c r="A27">
        <v>35</v>
      </c>
      <c r="B27" t="s">
        <v>36</v>
      </c>
      <c r="C27" t="s">
        <v>73</v>
      </c>
      <c r="D27" t="s">
        <v>74</v>
      </c>
      <c r="E27" s="7" t="s">
        <v>76</v>
      </c>
      <c r="F27" t="s">
        <v>63</v>
      </c>
    </row>
    <row r="28" spans="1:6" x14ac:dyDescent="0.35">
      <c r="A28">
        <v>43</v>
      </c>
      <c r="B28" t="s">
        <v>36</v>
      </c>
      <c r="C28" t="s">
        <v>77</v>
      </c>
      <c r="D28" t="s">
        <v>78</v>
      </c>
      <c r="E28" s="7" t="s">
        <v>79</v>
      </c>
      <c r="F28" t="s">
        <v>63</v>
      </c>
    </row>
    <row r="29" spans="1:6" x14ac:dyDescent="0.35">
      <c r="A29">
        <v>53</v>
      </c>
      <c r="B29" t="s">
        <v>36</v>
      </c>
      <c r="C29" t="s">
        <v>80</v>
      </c>
      <c r="D29" t="s">
        <v>81</v>
      </c>
      <c r="E29" s="7" t="s">
        <v>82</v>
      </c>
      <c r="F29" t="s">
        <v>63</v>
      </c>
    </row>
    <row r="30" spans="1:6" ht="29" x14ac:dyDescent="0.35">
      <c r="A30">
        <v>56</v>
      </c>
      <c r="B30" t="s">
        <v>83</v>
      </c>
      <c r="C30" t="s">
        <v>84</v>
      </c>
      <c r="D30" t="s">
        <v>85</v>
      </c>
      <c r="E30" s="7" t="s">
        <v>159</v>
      </c>
      <c r="F30" t="s">
        <v>52</v>
      </c>
    </row>
    <row r="31" spans="1:6" x14ac:dyDescent="0.35">
      <c r="A31">
        <v>62</v>
      </c>
      <c r="B31" t="s">
        <v>87</v>
      </c>
      <c r="C31" t="s">
        <v>88</v>
      </c>
      <c r="D31" t="s">
        <v>146</v>
      </c>
      <c r="E31" s="7" t="s">
        <v>89</v>
      </c>
      <c r="F31" t="s">
        <v>63</v>
      </c>
    </row>
    <row r="32" spans="1:6" x14ac:dyDescent="0.35">
      <c r="A32">
        <v>65</v>
      </c>
      <c r="B32" t="s">
        <v>90</v>
      </c>
      <c r="C32" t="s">
        <v>91</v>
      </c>
      <c r="D32" t="s">
        <v>160</v>
      </c>
      <c r="E32" s="7" t="s">
        <v>93</v>
      </c>
      <c r="F32" t="s">
        <v>63</v>
      </c>
    </row>
    <row r="33" spans="1:6" x14ac:dyDescent="0.35">
      <c r="A33">
        <v>66</v>
      </c>
      <c r="B33" t="s">
        <v>94</v>
      </c>
      <c r="C33" t="s">
        <v>91</v>
      </c>
      <c r="D33" t="s">
        <v>95</v>
      </c>
      <c r="F33" t="s">
        <v>52</v>
      </c>
    </row>
    <row r="34" spans="1:6" x14ac:dyDescent="0.35">
      <c r="B34" t="s">
        <v>161</v>
      </c>
      <c r="C34" t="s">
        <v>96</v>
      </c>
      <c r="F34" t="s">
        <v>162</v>
      </c>
    </row>
    <row r="38" spans="1:6" ht="15" thickBot="1" x14ac:dyDescent="0.4">
      <c r="A38" s="167" t="s">
        <v>97</v>
      </c>
      <c r="B38" s="168"/>
      <c r="C38" s="168"/>
      <c r="D38" s="168"/>
      <c r="E38" s="168"/>
      <c r="F38" s="168"/>
    </row>
    <row r="39" spans="1:6" ht="15" thickTop="1" x14ac:dyDescent="0.35">
      <c r="A39" t="s">
        <v>153</v>
      </c>
      <c r="B39" t="s">
        <v>15</v>
      </c>
      <c r="C39" t="s">
        <v>16</v>
      </c>
      <c r="D39" t="s">
        <v>17</v>
      </c>
      <c r="E39" s="7" t="s">
        <v>18</v>
      </c>
      <c r="F39" t="s">
        <v>19</v>
      </c>
    </row>
    <row r="40" spans="1:6" x14ac:dyDescent="0.35">
      <c r="A40">
        <v>1</v>
      </c>
      <c r="B40" t="s">
        <v>32</v>
      </c>
      <c r="C40" t="s">
        <v>33</v>
      </c>
      <c r="D40" t="s">
        <v>33</v>
      </c>
      <c r="E40" s="7" t="s">
        <v>99</v>
      </c>
      <c r="F40" t="s">
        <v>35</v>
      </c>
    </row>
    <row r="41" spans="1:6" ht="29" x14ac:dyDescent="0.35">
      <c r="A41">
        <v>2</v>
      </c>
      <c r="B41" t="s">
        <v>32</v>
      </c>
      <c r="C41" t="s">
        <v>33</v>
      </c>
      <c r="D41" t="s">
        <v>33</v>
      </c>
      <c r="E41" s="7" t="s">
        <v>100</v>
      </c>
      <c r="F41" t="s">
        <v>35</v>
      </c>
    </row>
    <row r="42" spans="1:6" ht="29" x14ac:dyDescent="0.35">
      <c r="A42">
        <v>5</v>
      </c>
      <c r="B42" t="s">
        <v>32</v>
      </c>
      <c r="C42" t="s">
        <v>33</v>
      </c>
      <c r="D42" t="s">
        <v>33</v>
      </c>
      <c r="E42" s="7" t="s">
        <v>101</v>
      </c>
      <c r="F42" t="s">
        <v>35</v>
      </c>
    </row>
    <row r="43" spans="1:6" ht="29" x14ac:dyDescent="0.35">
      <c r="A43">
        <v>6</v>
      </c>
      <c r="B43" t="s">
        <v>32</v>
      </c>
      <c r="C43" t="s">
        <v>33</v>
      </c>
      <c r="D43" t="s">
        <v>33</v>
      </c>
      <c r="E43" s="7" t="s">
        <v>163</v>
      </c>
      <c r="F43" t="s">
        <v>35</v>
      </c>
    </row>
    <row r="44" spans="1:6" ht="29" x14ac:dyDescent="0.35">
      <c r="A44">
        <v>13</v>
      </c>
      <c r="B44" t="s">
        <v>83</v>
      </c>
      <c r="C44" t="s">
        <v>44</v>
      </c>
      <c r="D44" t="s">
        <v>44</v>
      </c>
      <c r="E44" s="7" t="s">
        <v>103</v>
      </c>
      <c r="F44" t="s">
        <v>46</v>
      </c>
    </row>
    <row r="45" spans="1:6" ht="29" x14ac:dyDescent="0.35">
      <c r="A45">
        <v>14</v>
      </c>
      <c r="B45" t="s">
        <v>39</v>
      </c>
      <c r="C45" t="s">
        <v>44</v>
      </c>
      <c r="D45" t="s">
        <v>44</v>
      </c>
      <c r="E45" s="7" t="s">
        <v>104</v>
      </c>
      <c r="F45" t="s">
        <v>46</v>
      </c>
    </row>
    <row r="46" spans="1:6" x14ac:dyDescent="0.35">
      <c r="A46">
        <v>17</v>
      </c>
      <c r="B46" t="s">
        <v>32</v>
      </c>
      <c r="C46" t="s">
        <v>49</v>
      </c>
      <c r="D46" t="s">
        <v>50</v>
      </c>
      <c r="E46" s="7" t="s">
        <v>105</v>
      </c>
      <c r="F46" t="s">
        <v>52</v>
      </c>
    </row>
    <row r="47" spans="1:6" x14ac:dyDescent="0.35">
      <c r="A47">
        <v>18</v>
      </c>
      <c r="B47" t="s">
        <v>32</v>
      </c>
      <c r="C47" t="s">
        <v>49</v>
      </c>
      <c r="D47" t="s">
        <v>50</v>
      </c>
      <c r="E47" s="7" t="s">
        <v>106</v>
      </c>
      <c r="F47" t="s">
        <v>63</v>
      </c>
    </row>
    <row r="48" spans="1:6" ht="29" x14ac:dyDescent="0.35">
      <c r="A48">
        <v>21</v>
      </c>
      <c r="B48" t="s">
        <v>164</v>
      </c>
      <c r="C48" t="s">
        <v>49</v>
      </c>
      <c r="D48" t="s">
        <v>50</v>
      </c>
      <c r="E48" s="7" t="s">
        <v>107</v>
      </c>
      <c r="F48" t="s">
        <v>52</v>
      </c>
    </row>
    <row r="49" spans="1:6" x14ac:dyDescent="0.35">
      <c r="A49">
        <v>28</v>
      </c>
      <c r="B49" t="s">
        <v>39</v>
      </c>
      <c r="C49" t="s">
        <v>58</v>
      </c>
      <c r="D49" t="s">
        <v>61</v>
      </c>
      <c r="E49" s="7" t="s">
        <v>108</v>
      </c>
      <c r="F49" t="s">
        <v>52</v>
      </c>
    </row>
    <row r="50" spans="1:6" x14ac:dyDescent="0.35">
      <c r="A50">
        <v>32</v>
      </c>
      <c r="B50" t="s">
        <v>39</v>
      </c>
      <c r="C50" t="s">
        <v>109</v>
      </c>
      <c r="D50" t="s">
        <v>109</v>
      </c>
      <c r="E50" s="7" t="s">
        <v>110</v>
      </c>
      <c r="F50" t="s">
        <v>63</v>
      </c>
    </row>
    <row r="51" spans="1:6" x14ac:dyDescent="0.35">
      <c r="A51">
        <v>33</v>
      </c>
      <c r="B51" t="s">
        <v>36</v>
      </c>
      <c r="C51" t="s">
        <v>73</v>
      </c>
      <c r="D51" t="s">
        <v>111</v>
      </c>
      <c r="E51" s="7" t="s">
        <v>112</v>
      </c>
      <c r="F51" t="s">
        <v>52</v>
      </c>
    </row>
    <row r="52" spans="1:6" x14ac:dyDescent="0.35">
      <c r="A52">
        <v>36</v>
      </c>
      <c r="B52" t="s">
        <v>36</v>
      </c>
      <c r="C52" t="s">
        <v>73</v>
      </c>
      <c r="D52" t="s">
        <v>74</v>
      </c>
      <c r="E52" s="7" t="s">
        <v>165</v>
      </c>
      <c r="F52" t="s">
        <v>52</v>
      </c>
    </row>
    <row r="53" spans="1:6" ht="29" x14ac:dyDescent="0.35">
      <c r="A53">
        <v>37</v>
      </c>
      <c r="B53" t="s">
        <v>36</v>
      </c>
      <c r="C53" t="s">
        <v>114</v>
      </c>
      <c r="E53" s="7" t="s">
        <v>115</v>
      </c>
      <c r="F53" t="s">
        <v>162</v>
      </c>
    </row>
    <row r="54" spans="1:6" x14ac:dyDescent="0.35">
      <c r="A54">
        <v>38</v>
      </c>
      <c r="B54" t="s">
        <v>36</v>
      </c>
      <c r="C54" t="s">
        <v>77</v>
      </c>
      <c r="D54" t="s">
        <v>118</v>
      </c>
      <c r="E54" s="7" t="s">
        <v>166</v>
      </c>
      <c r="F54" t="s">
        <v>52</v>
      </c>
    </row>
    <row r="55" spans="1:6" x14ac:dyDescent="0.35">
      <c r="A55">
        <v>39</v>
      </c>
      <c r="B55" t="s">
        <v>36</v>
      </c>
      <c r="C55" t="s">
        <v>77</v>
      </c>
      <c r="D55" t="s">
        <v>118</v>
      </c>
      <c r="E55" s="7" t="s">
        <v>167</v>
      </c>
      <c r="F55" t="s">
        <v>52</v>
      </c>
    </row>
    <row r="56" spans="1:6" ht="29" x14ac:dyDescent="0.35">
      <c r="A56">
        <v>40</v>
      </c>
      <c r="B56" t="s">
        <v>36</v>
      </c>
      <c r="C56" t="s">
        <v>77</v>
      </c>
      <c r="D56" t="s">
        <v>118</v>
      </c>
      <c r="E56" s="7" t="s">
        <v>121</v>
      </c>
      <c r="F56" t="s">
        <v>52</v>
      </c>
    </row>
    <row r="57" spans="1:6" x14ac:dyDescent="0.35">
      <c r="A57">
        <v>41</v>
      </c>
      <c r="B57" t="s">
        <v>36</v>
      </c>
      <c r="C57" t="s">
        <v>77</v>
      </c>
      <c r="D57" t="s">
        <v>122</v>
      </c>
      <c r="E57" s="7" t="s">
        <v>123</v>
      </c>
      <c r="F57" t="s">
        <v>52</v>
      </c>
    </row>
    <row r="58" spans="1:6" x14ac:dyDescent="0.35">
      <c r="A58">
        <v>42</v>
      </c>
      <c r="B58" t="s">
        <v>36</v>
      </c>
      <c r="C58" t="s">
        <v>77</v>
      </c>
      <c r="D58" t="s">
        <v>122</v>
      </c>
      <c r="E58" s="7" t="s">
        <v>124</v>
      </c>
      <c r="F58" t="s">
        <v>52</v>
      </c>
    </row>
    <row r="59" spans="1:6" ht="29" x14ac:dyDescent="0.35">
      <c r="A59">
        <v>44</v>
      </c>
      <c r="B59" t="s">
        <v>36</v>
      </c>
      <c r="C59" t="s">
        <v>77</v>
      </c>
      <c r="D59" t="s">
        <v>78</v>
      </c>
      <c r="E59" s="7" t="s">
        <v>125</v>
      </c>
      <c r="F59" t="s">
        <v>46</v>
      </c>
    </row>
    <row r="60" spans="1:6" x14ac:dyDescent="0.35">
      <c r="A60">
        <v>45</v>
      </c>
      <c r="B60" t="s">
        <v>36</v>
      </c>
      <c r="C60" t="s">
        <v>77</v>
      </c>
      <c r="D60" t="s">
        <v>78</v>
      </c>
      <c r="E60" s="7" t="s">
        <v>126</v>
      </c>
      <c r="F60" t="s">
        <v>46</v>
      </c>
    </row>
    <row r="61" spans="1:6" x14ac:dyDescent="0.35">
      <c r="A61">
        <v>46</v>
      </c>
      <c r="B61" t="s">
        <v>36</v>
      </c>
      <c r="C61" t="s">
        <v>77</v>
      </c>
      <c r="D61" t="s">
        <v>118</v>
      </c>
      <c r="E61" s="7" t="s">
        <v>127</v>
      </c>
      <c r="F61" t="s">
        <v>46</v>
      </c>
    </row>
    <row r="62" spans="1:6" x14ac:dyDescent="0.35">
      <c r="A62">
        <v>47</v>
      </c>
      <c r="B62" t="s">
        <v>36</v>
      </c>
      <c r="C62" t="s">
        <v>77</v>
      </c>
      <c r="D62" t="s">
        <v>118</v>
      </c>
      <c r="E62" s="7" t="s">
        <v>128</v>
      </c>
      <c r="F62" t="s">
        <v>46</v>
      </c>
    </row>
    <row r="63" spans="1:6" ht="29" x14ac:dyDescent="0.35">
      <c r="A63">
        <v>48</v>
      </c>
      <c r="B63" t="s">
        <v>36</v>
      </c>
      <c r="C63" t="s">
        <v>129</v>
      </c>
      <c r="D63" t="s">
        <v>130</v>
      </c>
      <c r="E63" s="7" t="s">
        <v>168</v>
      </c>
      <c r="F63" t="s">
        <v>46</v>
      </c>
    </row>
    <row r="64" spans="1:6" x14ac:dyDescent="0.35">
      <c r="A64">
        <v>49</v>
      </c>
      <c r="B64" t="s">
        <v>36</v>
      </c>
      <c r="C64" t="s">
        <v>129</v>
      </c>
      <c r="D64" t="s">
        <v>130</v>
      </c>
      <c r="E64" s="7" t="s">
        <v>132</v>
      </c>
      <c r="F64" t="s">
        <v>46</v>
      </c>
    </row>
    <row r="65" spans="1:6" x14ac:dyDescent="0.35">
      <c r="A65">
        <v>51</v>
      </c>
      <c r="B65" t="s">
        <v>36</v>
      </c>
      <c r="C65" t="s">
        <v>80</v>
      </c>
      <c r="D65" t="s">
        <v>81</v>
      </c>
      <c r="E65" s="7" t="s">
        <v>133</v>
      </c>
      <c r="F65" t="s">
        <v>46</v>
      </c>
    </row>
    <row r="66" spans="1:6" ht="43.5" x14ac:dyDescent="0.35">
      <c r="A66">
        <v>53</v>
      </c>
      <c r="B66" t="s">
        <v>36</v>
      </c>
      <c r="C66" t="s">
        <v>80</v>
      </c>
      <c r="D66" t="s">
        <v>81</v>
      </c>
      <c r="E66" s="7" t="s">
        <v>169</v>
      </c>
      <c r="F66" t="s">
        <v>52</v>
      </c>
    </row>
    <row r="67" spans="1:6" x14ac:dyDescent="0.35">
      <c r="B67" t="s">
        <v>36</v>
      </c>
      <c r="C67" t="s">
        <v>80</v>
      </c>
      <c r="D67" t="s">
        <v>135</v>
      </c>
      <c r="E67" s="7" t="s">
        <v>136</v>
      </c>
      <c r="F67" t="s">
        <v>52</v>
      </c>
    </row>
    <row r="68" spans="1:6" x14ac:dyDescent="0.35">
      <c r="B68" t="s">
        <v>36</v>
      </c>
      <c r="C68" t="s">
        <v>80</v>
      </c>
      <c r="D68" t="s">
        <v>135</v>
      </c>
      <c r="E68" s="7" t="s">
        <v>137</v>
      </c>
      <c r="F68" t="s">
        <v>52</v>
      </c>
    </row>
    <row r="69" spans="1:6" x14ac:dyDescent="0.35">
      <c r="A69">
        <v>57</v>
      </c>
      <c r="B69" t="s">
        <v>83</v>
      </c>
      <c r="C69" t="s">
        <v>84</v>
      </c>
      <c r="D69" t="s">
        <v>138</v>
      </c>
      <c r="E69" s="7" t="s">
        <v>139</v>
      </c>
      <c r="F69" t="s">
        <v>52</v>
      </c>
    </row>
    <row r="70" spans="1:6" x14ac:dyDescent="0.35">
      <c r="A70">
        <v>58</v>
      </c>
      <c r="B70" t="s">
        <v>83</v>
      </c>
      <c r="C70" t="s">
        <v>84</v>
      </c>
      <c r="D70" t="s">
        <v>85</v>
      </c>
      <c r="E70" s="7" t="s">
        <v>140</v>
      </c>
      <c r="F70" t="s">
        <v>52</v>
      </c>
    </row>
    <row r="71" spans="1:6" ht="29" x14ac:dyDescent="0.35">
      <c r="A71">
        <v>59</v>
      </c>
      <c r="B71" t="s">
        <v>83</v>
      </c>
      <c r="C71" t="s">
        <v>141</v>
      </c>
      <c r="D71" t="s">
        <v>142</v>
      </c>
      <c r="E71" s="7" t="s">
        <v>143</v>
      </c>
      <c r="F71" t="s">
        <v>63</v>
      </c>
    </row>
    <row r="72" spans="1:6" x14ac:dyDescent="0.35">
      <c r="A72">
        <v>60</v>
      </c>
      <c r="B72" t="s">
        <v>87</v>
      </c>
      <c r="C72" t="s">
        <v>144</v>
      </c>
      <c r="D72" t="s">
        <v>144</v>
      </c>
      <c r="E72" s="7" t="s">
        <v>145</v>
      </c>
      <c r="F72" t="s">
        <v>52</v>
      </c>
    </row>
    <row r="73" spans="1:6" ht="29" x14ac:dyDescent="0.35">
      <c r="A73">
        <v>61</v>
      </c>
      <c r="B73" t="s">
        <v>87</v>
      </c>
      <c r="C73" t="s">
        <v>88</v>
      </c>
      <c r="D73" t="s">
        <v>146</v>
      </c>
      <c r="E73" s="7" t="s">
        <v>147</v>
      </c>
      <c r="F73" t="s">
        <v>52</v>
      </c>
    </row>
    <row r="74" spans="1:6" x14ac:dyDescent="0.35">
      <c r="A74">
        <v>63</v>
      </c>
      <c r="B74" t="s">
        <v>87</v>
      </c>
      <c r="C74" t="s">
        <v>88</v>
      </c>
      <c r="D74" t="s">
        <v>146</v>
      </c>
      <c r="E74" s="7" t="s">
        <v>148</v>
      </c>
      <c r="F74" t="s">
        <v>52</v>
      </c>
    </row>
    <row r="75" spans="1:6" x14ac:dyDescent="0.35">
      <c r="A75">
        <v>64</v>
      </c>
      <c r="B75" t="s">
        <v>87</v>
      </c>
      <c r="C75" t="s">
        <v>88</v>
      </c>
      <c r="D75" t="s">
        <v>146</v>
      </c>
      <c r="E75" s="7" t="s">
        <v>149</v>
      </c>
      <c r="F75" t="s">
        <v>46</v>
      </c>
    </row>
    <row r="76" spans="1:6" x14ac:dyDescent="0.35">
      <c r="A76">
        <v>67</v>
      </c>
      <c r="B76" t="s">
        <v>87</v>
      </c>
      <c r="C76" t="s">
        <v>88</v>
      </c>
      <c r="D76" t="s">
        <v>146</v>
      </c>
      <c r="E76" s="7" t="s">
        <v>150</v>
      </c>
      <c r="F76" t="s">
        <v>46</v>
      </c>
    </row>
  </sheetData>
  <mergeCells count="1">
    <mergeCell ref="A38:F38"/>
  </mergeCells>
  <pageMargins left="0.23622047244094491" right="0.23622047244094491" top="0.74803149606299213" bottom="0.74803149606299213" header="0.31496062992125984" footer="0.31496062992125984"/>
  <pageSetup paperSize="9" scale="74" fitToHeight="5" orientation="portrait" r:id="rId1"/>
  <headerFooter>
    <oddFooter>Pagina &amp;P van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f941642-7e12-4990-bbe1-bd04693674f6">
      <UserInfo>
        <DisplayName>Service account Scannen</DisplayName>
        <AccountId>53</AccountId>
        <AccountType/>
      </UserInfo>
      <UserInfo>
        <DisplayName>Uit dienst - Mara Venter</DisplayName>
        <AccountId>49</AccountId>
        <AccountType/>
      </UserInfo>
      <UserInfo>
        <DisplayName>Wim Wiehemeijer</DisplayName>
        <AccountId>922</AccountId>
        <AccountType/>
      </UserInfo>
      <UserInfo>
        <DisplayName>Nicolette Caspers</DisplayName>
        <AccountId>71</AccountId>
        <AccountType/>
      </UserInfo>
    </SharedWithUsers>
    <TaxCatchAll xmlns="6f941642-7e12-4990-bbe1-bd04693674f6" xsi:nil="true"/>
    <lcf76f155ced4ddcb4097134ff3c332f xmlns="369f6249-e435-497d-875a-1a46f31cef6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054FD63C3394BA8FC55D9987E4E56" ma:contentTypeVersion="18" ma:contentTypeDescription="Een nieuw document maken." ma:contentTypeScope="" ma:versionID="883927f83e860a8cca86e123e621600d">
  <xsd:schema xmlns:xsd="http://www.w3.org/2001/XMLSchema" xmlns:xs="http://www.w3.org/2001/XMLSchema" xmlns:p="http://schemas.microsoft.com/office/2006/metadata/properties" xmlns:ns2="369f6249-e435-497d-875a-1a46f31cef68" xmlns:ns3="6f941642-7e12-4990-bbe1-bd04693674f6" targetNamespace="http://schemas.microsoft.com/office/2006/metadata/properties" ma:root="true" ma:fieldsID="7bb0e5ba3f0e253de3b167462fd0fe9b" ns2:_="" ns3:_="">
    <xsd:import namespace="369f6249-e435-497d-875a-1a46f31cef68"/>
    <xsd:import namespace="6f941642-7e12-4990-bbe1-bd0469367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f6249-e435-497d-875a-1a46f31ce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7a0f37b-6b2f-467f-bd9d-cbb4172f0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41642-7e12-4990-bbe1-bd04693674f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811b66-ea4c-4174-93b3-da30a0a4ae72}" ma:internalName="TaxCatchAll" ma:showField="CatchAllData" ma:web="6f941642-7e12-4990-bbe1-bd0469367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25BFB3-5D92-44FB-8D76-83EAEA920196}">
  <ds:schemaRefs>
    <ds:schemaRef ds:uri="http://schemas.microsoft.com/office/2006/metadata/properties"/>
    <ds:schemaRef ds:uri="http://schemas.microsoft.com/office/infopath/2007/PartnerControls"/>
    <ds:schemaRef ds:uri="6f941642-7e12-4990-bbe1-bd04693674f6"/>
    <ds:schemaRef ds:uri="369f6249-e435-497d-875a-1a46f31cef68"/>
  </ds:schemaRefs>
</ds:datastoreItem>
</file>

<file path=customXml/itemProps2.xml><?xml version="1.0" encoding="utf-8"?>
<ds:datastoreItem xmlns:ds="http://schemas.openxmlformats.org/officeDocument/2006/customXml" ds:itemID="{2861E6AE-CC24-43AE-905B-C69C6CFC9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8E707-00EE-488E-AC43-B1E2F0197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9f6249-e435-497d-875a-1a46f31cef68"/>
    <ds:schemaRef ds:uri="6f941642-7e12-4990-bbe1-bd0469367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df998a4-0a8d-4cf0-8b57-1bbd8d13bed2}" enabled="0" method="" siteId="{1df998a4-0a8d-4cf0-8b57-1bbd8d13be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keuzelijst</vt:lpstr>
      <vt:lpstr>College Keuzemogelijkheden </vt:lpstr>
      <vt:lpstr>Bijlage Kadernota</vt:lpstr>
      <vt:lpstr>'Bijlage Kadernota'!Afdrukbereik</vt:lpstr>
      <vt:lpstr>'College Keuzemogelijkheden '!Afdrukbereik</vt:lpstr>
      <vt:lpstr>'Bijlage Kadernota'!Afdruktitels</vt:lpstr>
      <vt:lpstr>'College Keuzemogelijkheden 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Beemsterboer</dc:creator>
  <cp:keywords/>
  <dc:description/>
  <cp:lastModifiedBy>Edzard van Holthe</cp:lastModifiedBy>
  <cp:revision/>
  <cp:lastPrinted>2024-05-30T19:36:59Z</cp:lastPrinted>
  <dcterms:created xsi:type="dcterms:W3CDTF">2024-02-29T14:26:06Z</dcterms:created>
  <dcterms:modified xsi:type="dcterms:W3CDTF">2024-05-30T19:37:42Z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0x010100CBB054FD63C3394BA8FC55D9987E4E56</vt:lpwstr>
  </property>
  <property fmtid="{D5CDD505-2E9C-101B-9397-08002B2CF9AE}" pid="3" name="MediaServiceImageTags">
    <vt:lpwstr/>
  </property>
  <property fmtid="{D5CDD505-2E9C-101B-9397-08002B2CF9AE}" pid="4" name="Order">
    <vt:r8>22700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