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G:\RBL\TOOR\Beleidsmedewerkers Groen gedeelde map\Beleidsdocumenten\Beleidsregels Bomen 2025 en afd. 3 APV 2025\Praktische zaken Beleidsregels Bomen 2025\"/>
    </mc:Choice>
  </mc:AlternateContent>
  <xr:revisionPtr revIDLastSave="0" documentId="13_ncr:1_{BEA707B2-77C4-44AB-B795-B3780AEEBDD9}" xr6:coauthVersionLast="47" xr6:coauthVersionMax="47" xr10:uidLastSave="{00000000-0000-0000-0000-000000000000}"/>
  <workbookProtection workbookAlgorithmName="SHA-512" workbookHashValue="ENz8Y79flpcRMMkAs7GcfUGu14YaqTNqEnV4EWNjPQ89Wok8S5US1cJuVVTjmGELBC0sdH9Z2hMlAeo13VJLhQ==" workbookSaltValue="mVHp1erl1pvPWyyjLW7geQ==" workbookSpinCount="100000" lockStructure="1"/>
  <bookViews>
    <workbookView xWindow="-120" yWindow="-120" windowWidth="38640" windowHeight="21240" xr2:uid="{D5783347-2ADA-4A50-8EDC-98D2746055C4}"/>
  </bookViews>
  <sheets>
    <sheet name="Rekenblad combinatie" sheetId="9" r:id="rId1"/>
    <sheet name="Vervolgkeuzelijsten" sheetId="2" state="hidden" r:id="rId2"/>
    <sheet name="Kenmerken boomsoorten" sheetId="10" state="hidden" r:id="rId3"/>
    <sheet name="Boomkroonvolumetabel" sheetId="11"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9" i="9" l="1"/>
  <c r="F99" i="9"/>
  <c r="E99" i="9"/>
  <c r="G98" i="9"/>
  <c r="F98" i="9"/>
  <c r="E98" i="9"/>
  <c r="G97" i="9"/>
  <c r="F97" i="9"/>
  <c r="E97" i="9"/>
  <c r="G96" i="9"/>
  <c r="F96" i="9"/>
  <c r="E96" i="9"/>
  <c r="G95" i="9"/>
  <c r="F95" i="9"/>
  <c r="E95" i="9"/>
  <c r="G94" i="9"/>
  <c r="F94" i="9"/>
  <c r="E94" i="9"/>
  <c r="G93" i="9"/>
  <c r="F93" i="9"/>
  <c r="E93" i="9"/>
  <c r="G92" i="9"/>
  <c r="F92" i="9"/>
  <c r="E92" i="9"/>
  <c r="G91" i="9"/>
  <c r="F91" i="9"/>
  <c r="E91" i="9"/>
  <c r="G90" i="9"/>
  <c r="F90" i="9"/>
  <c r="E90" i="9"/>
  <c r="G89" i="9"/>
  <c r="F89" i="9"/>
  <c r="E89" i="9"/>
  <c r="G88" i="9"/>
  <c r="F88" i="9"/>
  <c r="E88" i="9"/>
  <c r="G87" i="9"/>
  <c r="F87" i="9"/>
  <c r="E87" i="9"/>
  <c r="G86" i="9"/>
  <c r="F86" i="9"/>
  <c r="E86" i="9"/>
  <c r="G85" i="9"/>
  <c r="F85" i="9"/>
  <c r="E85" i="9"/>
  <c r="G84" i="9"/>
  <c r="F84" i="9"/>
  <c r="E84" i="9"/>
  <c r="G83" i="9"/>
  <c r="F83" i="9"/>
  <c r="E83" i="9"/>
  <c r="G82" i="9"/>
  <c r="F82" i="9"/>
  <c r="E82" i="9"/>
  <c r="G81" i="9"/>
  <c r="F81" i="9"/>
  <c r="E81" i="9"/>
  <c r="G80" i="9"/>
  <c r="F80" i="9"/>
  <c r="E80" i="9"/>
  <c r="G42" i="9"/>
  <c r="F42" i="9"/>
  <c r="E42" i="9"/>
  <c r="D42" i="9"/>
  <c r="H42" i="9" s="1" a="1"/>
  <c r="H42" i="9" s="1"/>
  <c r="G41" i="9"/>
  <c r="F41" i="9"/>
  <c r="E41" i="9"/>
  <c r="D41" i="9"/>
  <c r="H41" i="9" s="1" a="1"/>
  <c r="H41" i="9" s="1"/>
  <c r="G40" i="9"/>
  <c r="F40" i="9"/>
  <c r="E40" i="9"/>
  <c r="D40" i="9"/>
  <c r="H40" i="9" s="1" a="1"/>
  <c r="H40" i="9" s="1"/>
  <c r="G39" i="9"/>
  <c r="F39" i="9"/>
  <c r="E39" i="9"/>
  <c r="D39" i="9"/>
  <c r="H39" i="9" s="1" a="1"/>
  <c r="H39" i="9" s="1"/>
  <c r="G38" i="9"/>
  <c r="F38" i="9"/>
  <c r="E38" i="9"/>
  <c r="D38" i="9"/>
  <c r="H38" i="9" s="1" a="1"/>
  <c r="H38" i="9" s="1"/>
  <c r="G37" i="9"/>
  <c r="F37" i="9"/>
  <c r="E37" i="9"/>
  <c r="D37" i="9"/>
  <c r="H37" i="9" s="1" a="1"/>
  <c r="H37" i="9" s="1"/>
  <c r="G36" i="9"/>
  <c r="F36" i="9"/>
  <c r="E36" i="9"/>
  <c r="D36" i="9"/>
  <c r="H36" i="9" s="1" a="1"/>
  <c r="H36" i="9" s="1"/>
  <c r="G35" i="9"/>
  <c r="F35" i="9"/>
  <c r="E35" i="9"/>
  <c r="D35" i="9"/>
  <c r="H35" i="9" s="1" a="1"/>
  <c r="H35" i="9" s="1"/>
  <c r="G34" i="9"/>
  <c r="F34" i="9"/>
  <c r="E34" i="9"/>
  <c r="D34" i="9"/>
  <c r="H34" i="9" s="1" a="1"/>
  <c r="H34" i="9" s="1"/>
  <c r="G33" i="9"/>
  <c r="F33" i="9"/>
  <c r="E33" i="9"/>
  <c r="D33" i="9"/>
  <c r="H33" i="9" s="1" a="1"/>
  <c r="H33" i="9" s="1"/>
  <c r="G32" i="9"/>
  <c r="F32" i="9"/>
  <c r="E32" i="9"/>
  <c r="D32" i="9"/>
  <c r="H32" i="9" s="1" a="1"/>
  <c r="H32" i="9" s="1"/>
  <c r="G31" i="9"/>
  <c r="F31" i="9"/>
  <c r="E31" i="9"/>
  <c r="D31" i="9"/>
  <c r="H31" i="9" s="1" a="1"/>
  <c r="H31" i="9" s="1"/>
  <c r="G30" i="9"/>
  <c r="F30" i="9"/>
  <c r="E30" i="9"/>
  <c r="D30" i="9"/>
  <c r="H30" i="9" s="1" a="1"/>
  <c r="H30" i="9" s="1"/>
  <c r="G29" i="9"/>
  <c r="F29" i="9"/>
  <c r="E29" i="9"/>
  <c r="D29" i="9"/>
  <c r="H29" i="9" s="1" a="1"/>
  <c r="H29" i="9" s="1"/>
  <c r="G28" i="9"/>
  <c r="F28" i="9"/>
  <c r="E28" i="9"/>
  <c r="D28" i="9"/>
  <c r="H28" i="9" s="1" a="1"/>
  <c r="H28" i="9" s="1"/>
  <c r="G27" i="9"/>
  <c r="F27" i="9"/>
  <c r="E27" i="9"/>
  <c r="D27" i="9"/>
  <c r="H27" i="9" s="1" a="1"/>
  <c r="H27" i="9" s="1"/>
  <c r="G26" i="9"/>
  <c r="F26" i="9"/>
  <c r="E26" i="9"/>
  <c r="D26" i="9"/>
  <c r="H26" i="9" s="1" a="1"/>
  <c r="H26" i="9" s="1"/>
  <c r="G25" i="9"/>
  <c r="F25" i="9"/>
  <c r="E25" i="9"/>
  <c r="D25" i="9"/>
  <c r="H25" i="9" s="1" a="1"/>
  <c r="H25" i="9" s="1"/>
  <c r="G24" i="9"/>
  <c r="F24" i="9"/>
  <c r="E24" i="9"/>
  <c r="D24" i="9"/>
  <c r="H24" i="9" s="1" a="1"/>
  <c r="H24" i="9" s="1"/>
  <c r="G23" i="9"/>
  <c r="F23" i="9"/>
  <c r="E23" i="9"/>
  <c r="D23" i="9"/>
  <c r="H23" i="9" s="1" a="1"/>
  <c r="H23" i="9" s="1"/>
  <c r="G126" i="9"/>
  <c r="F126" i="9"/>
  <c r="E126" i="9"/>
  <c r="G125" i="9"/>
  <c r="F125" i="9"/>
  <c r="E125" i="9"/>
  <c r="G124" i="9"/>
  <c r="F124" i="9"/>
  <c r="E124" i="9"/>
  <c r="G123" i="9"/>
  <c r="F123" i="9"/>
  <c r="E123" i="9"/>
  <c r="G122" i="9"/>
  <c r="F122" i="9"/>
  <c r="E122" i="9"/>
  <c r="G121" i="9"/>
  <c r="F121" i="9"/>
  <c r="E121" i="9"/>
  <c r="G120" i="9"/>
  <c r="F120" i="9"/>
  <c r="E120" i="9"/>
  <c r="G119" i="9"/>
  <c r="F119" i="9"/>
  <c r="E119" i="9"/>
  <c r="G118" i="9"/>
  <c r="F118" i="9"/>
  <c r="E118" i="9"/>
  <c r="G117" i="9"/>
  <c r="F117" i="9"/>
  <c r="E117" i="9"/>
  <c r="G116" i="9"/>
  <c r="F116" i="9"/>
  <c r="E116" i="9"/>
  <c r="G115" i="9"/>
  <c r="F115" i="9"/>
  <c r="E115" i="9"/>
  <c r="G114" i="9"/>
  <c r="F114" i="9"/>
  <c r="E114" i="9"/>
  <c r="G113" i="9"/>
  <c r="F113" i="9"/>
  <c r="E113" i="9"/>
  <c r="G112" i="9"/>
  <c r="F112" i="9"/>
  <c r="E112" i="9"/>
  <c r="G111" i="9"/>
  <c r="F111" i="9"/>
  <c r="E111" i="9"/>
  <c r="G110" i="9"/>
  <c r="F110" i="9"/>
  <c r="E110" i="9"/>
  <c r="G109" i="9"/>
  <c r="F109" i="9"/>
  <c r="E109" i="9"/>
  <c r="G108" i="9"/>
  <c r="F108" i="9"/>
  <c r="E108" i="9"/>
  <c r="G107" i="9"/>
  <c r="F107" i="9"/>
  <c r="E107" i="9"/>
  <c r="G106" i="9"/>
  <c r="F106" i="9"/>
  <c r="E106" i="9"/>
  <c r="G105" i="9"/>
  <c r="F105" i="9"/>
  <c r="E105" i="9"/>
  <c r="G104" i="9"/>
  <c r="F104" i="9"/>
  <c r="E104" i="9"/>
  <c r="G103" i="9"/>
  <c r="F103" i="9"/>
  <c r="E103" i="9"/>
  <c r="G102" i="9"/>
  <c r="F102" i="9"/>
  <c r="E102" i="9"/>
  <c r="G101" i="9"/>
  <c r="F101" i="9"/>
  <c r="E101" i="9"/>
  <c r="G100" i="9"/>
  <c r="F100" i="9"/>
  <c r="E100" i="9"/>
  <c r="G79" i="9"/>
  <c r="F79" i="9"/>
  <c r="E79" i="9"/>
  <c r="G78" i="9"/>
  <c r="F78" i="9"/>
  <c r="E78" i="9"/>
  <c r="F77" i="9"/>
  <c r="E77" i="9"/>
  <c r="E16" i="9"/>
  <c r="F16" i="9"/>
  <c r="G16" i="9"/>
  <c r="E17" i="9"/>
  <c r="F17" i="9"/>
  <c r="G17" i="9"/>
  <c r="E18" i="9"/>
  <c r="F18" i="9"/>
  <c r="G18" i="9"/>
  <c r="E19" i="9"/>
  <c r="F19" i="9"/>
  <c r="G19" i="9"/>
  <c r="E20" i="9"/>
  <c r="F20" i="9"/>
  <c r="G20" i="9"/>
  <c r="E21" i="9"/>
  <c r="F21" i="9"/>
  <c r="G21" i="9"/>
  <c r="E22" i="9"/>
  <c r="F22" i="9"/>
  <c r="G22" i="9"/>
  <c r="E43" i="9"/>
  <c r="F43" i="9"/>
  <c r="G43" i="9"/>
  <c r="E44" i="9"/>
  <c r="F44" i="9"/>
  <c r="G44" i="9"/>
  <c r="E45" i="9"/>
  <c r="F45" i="9"/>
  <c r="G45" i="9"/>
  <c r="E46" i="9"/>
  <c r="F46" i="9"/>
  <c r="G46" i="9"/>
  <c r="E47" i="9"/>
  <c r="F47" i="9"/>
  <c r="G47" i="9"/>
  <c r="E48" i="9"/>
  <c r="F48" i="9"/>
  <c r="G48" i="9"/>
  <c r="E49" i="9"/>
  <c r="F49" i="9"/>
  <c r="G49" i="9"/>
  <c r="E50" i="9"/>
  <c r="F50" i="9"/>
  <c r="G50" i="9"/>
  <c r="E51" i="9"/>
  <c r="F51" i="9"/>
  <c r="G51" i="9"/>
  <c r="E52" i="9"/>
  <c r="F52" i="9"/>
  <c r="G52" i="9"/>
  <c r="E53" i="9"/>
  <c r="F53" i="9"/>
  <c r="G53" i="9"/>
  <c r="E54" i="9"/>
  <c r="F54" i="9"/>
  <c r="G54" i="9"/>
  <c r="E55" i="9"/>
  <c r="F55" i="9"/>
  <c r="G55" i="9"/>
  <c r="E56" i="9"/>
  <c r="F56" i="9"/>
  <c r="G56" i="9"/>
  <c r="E57" i="9"/>
  <c r="F57" i="9"/>
  <c r="G57" i="9"/>
  <c r="E58" i="9"/>
  <c r="F58" i="9"/>
  <c r="G58" i="9"/>
  <c r="E59" i="9"/>
  <c r="F59" i="9"/>
  <c r="G59" i="9"/>
  <c r="E60" i="9"/>
  <c r="F60" i="9"/>
  <c r="G60" i="9"/>
  <c r="E61" i="9"/>
  <c r="F61" i="9"/>
  <c r="G61" i="9"/>
  <c r="E62" i="9"/>
  <c r="F62" i="9"/>
  <c r="G62" i="9"/>
  <c r="E63" i="9"/>
  <c r="F63" i="9"/>
  <c r="G63" i="9"/>
  <c r="E64" i="9"/>
  <c r="F64" i="9"/>
  <c r="G64" i="9"/>
  <c r="F15" i="9"/>
  <c r="E15" i="9"/>
  <c r="G77" i="9" l="1"/>
  <c r="G15" i="9"/>
  <c r="D64" i="9"/>
  <c r="D63" i="9"/>
  <c r="D62" i="9"/>
  <c r="D61" i="9"/>
  <c r="D60" i="9"/>
  <c r="D59" i="9"/>
  <c r="D58" i="9"/>
  <c r="D57" i="9"/>
  <c r="D56" i="9"/>
  <c r="D55" i="9"/>
  <c r="D54" i="9"/>
  <c r="D53" i="9"/>
  <c r="D52" i="9"/>
  <c r="D51" i="9"/>
  <c r="D50" i="9"/>
  <c r="D49" i="9"/>
  <c r="D48" i="9"/>
  <c r="D47" i="9"/>
  <c r="D46" i="9"/>
  <c r="D45" i="9"/>
  <c r="D44" i="9"/>
  <c r="D43" i="9"/>
  <c r="D22" i="9"/>
  <c r="D21" i="9"/>
  <c r="D20" i="9"/>
  <c r="D19" i="9"/>
  <c r="D18" i="9"/>
  <c r="D17" i="9"/>
  <c r="D16" i="9"/>
  <c r="H22" i="9" l="1" a="1"/>
  <c r="H22" i="9" s="1"/>
  <c r="H46" i="9" a="1"/>
  <c r="H46" i="9" s="1"/>
  <c r="H48" i="9" a="1"/>
  <c r="H48" i="9" s="1"/>
  <c r="H50" i="9" a="1"/>
  <c r="H50" i="9" s="1"/>
  <c r="H52" i="9" a="1"/>
  <c r="H52" i="9" s="1"/>
  <c r="H54" i="9" a="1"/>
  <c r="H54" i="9" s="1"/>
  <c r="H62" i="9" a="1"/>
  <c r="H62" i="9" s="1"/>
  <c r="H47" i="9" a="1"/>
  <c r="H47" i="9" s="1"/>
  <c r="H63" i="9" a="1"/>
  <c r="H63" i="9" s="1"/>
  <c r="H21" i="9" a="1"/>
  <c r="H21" i="9" s="1"/>
  <c r="H57" i="9" a="1"/>
  <c r="H57" i="9" s="1"/>
  <c r="H64" i="9" a="1"/>
  <c r="H64" i="9" s="1"/>
  <c r="H18" i="9" a="1"/>
  <c r="H18" i="9" s="1"/>
  <c r="H58" i="9" a="1"/>
  <c r="H58" i="9" s="1"/>
  <c r="H61" i="9" a="1"/>
  <c r="H61" i="9" s="1"/>
  <c r="H19" i="9" a="1"/>
  <c r="H19" i="9" s="1"/>
  <c r="H56" i="9" a="1"/>
  <c r="H56" i="9" s="1"/>
  <c r="H17" i="9" a="1"/>
  <c r="H17" i="9" s="1"/>
  <c r="H43" i="9" a="1"/>
  <c r="H43" i="9" s="1"/>
  <c r="H60" i="9" a="1"/>
  <c r="H60" i="9" s="1"/>
  <c r="H16" i="9" a="1"/>
  <c r="H16" i="9" s="1"/>
  <c r="H45" i="9" a="1"/>
  <c r="H45" i="9" s="1"/>
  <c r="H51" i="9" a="1"/>
  <c r="H51" i="9" s="1"/>
  <c r="H55" i="9" a="1"/>
  <c r="H55" i="9" s="1"/>
  <c r="H20" i="9" a="1"/>
  <c r="H20" i="9" s="1"/>
  <c r="H49" i="9" a="1"/>
  <c r="H49" i="9" s="1"/>
  <c r="H44" i="9" a="1"/>
  <c r="H44" i="9" s="1"/>
  <c r="H53" i="9" a="1"/>
  <c r="H53" i="9" s="1"/>
  <c r="H59" i="9" a="1"/>
  <c r="H59" i="9" s="1"/>
  <c r="D15" i="9" l="1"/>
  <c r="H15" i="9" s="1" a="1"/>
  <c r="H15" i="9" s="1"/>
  <c r="I67" i="9" l="1"/>
  <c r="D139" i="9" s="1"/>
  <c r="C65" i="9"/>
  <c r="D66" i="9" s="1"/>
  <c r="D77" i="9" s="1"/>
  <c r="H80" i="9" l="1" a="1"/>
  <c r="H80" i="9" s="1"/>
  <c r="H81" i="9" a="1"/>
  <c r="H81" i="9" s="1"/>
  <c r="H82" i="9" a="1"/>
  <c r="H82" i="9" s="1"/>
  <c r="H83" i="9" a="1"/>
  <c r="H83" i="9" s="1"/>
  <c r="H84" i="9" a="1"/>
  <c r="H84" i="9" s="1"/>
  <c r="H85" i="9" a="1"/>
  <c r="H85" i="9" s="1"/>
  <c r="H86" i="9" a="1"/>
  <c r="H86" i="9" s="1"/>
  <c r="H87" i="9" a="1"/>
  <c r="H87" i="9" s="1"/>
  <c r="H88" i="9" a="1"/>
  <c r="H88" i="9" s="1"/>
  <c r="H89" i="9" a="1"/>
  <c r="H89" i="9" s="1"/>
  <c r="H90" i="9" a="1"/>
  <c r="H90" i="9" s="1"/>
  <c r="H91" i="9" a="1"/>
  <c r="H91" i="9" s="1"/>
  <c r="H92" i="9" a="1"/>
  <c r="H92" i="9" s="1"/>
  <c r="H93" i="9" a="1"/>
  <c r="H93" i="9" s="1"/>
  <c r="H94" i="9" a="1"/>
  <c r="H94" i="9" s="1"/>
  <c r="H95" i="9" a="1"/>
  <c r="H95" i="9" s="1"/>
  <c r="H96" i="9" a="1"/>
  <c r="H96" i="9" s="1"/>
  <c r="H97" i="9" a="1"/>
  <c r="H97" i="9" s="1"/>
  <c r="H98" i="9" a="1"/>
  <c r="H98" i="9" s="1"/>
  <c r="H99" i="9" a="1"/>
  <c r="H99" i="9" s="1"/>
  <c r="H126" i="9" a="1"/>
  <c r="H126" i="9" s="1"/>
  <c r="H118" i="9" a="1"/>
  <c r="H118" i="9" s="1"/>
  <c r="H110" i="9" a="1"/>
  <c r="H110" i="9" s="1"/>
  <c r="H102" i="9" a="1"/>
  <c r="H102" i="9" s="1"/>
  <c r="H115" i="9" a="1"/>
  <c r="H115" i="9" s="1"/>
  <c r="H79" i="9" a="1"/>
  <c r="H79" i="9" s="1"/>
  <c r="H106" i="9" a="1"/>
  <c r="H106" i="9" s="1"/>
  <c r="H113" i="9" a="1"/>
  <c r="H113" i="9" s="1"/>
  <c r="H112" i="9" a="1"/>
  <c r="H112" i="9" s="1"/>
  <c r="H111" i="9" a="1"/>
  <c r="H111" i="9" s="1"/>
  <c r="H125" i="9" a="1"/>
  <c r="H125" i="9" s="1"/>
  <c r="H117" i="9" a="1"/>
  <c r="H117" i="9" s="1"/>
  <c r="H109" i="9" a="1"/>
  <c r="H109" i="9" s="1"/>
  <c r="H101" i="9" a="1"/>
  <c r="H101" i="9" s="1"/>
  <c r="H116" i="9" a="1"/>
  <c r="H116" i="9" s="1"/>
  <c r="H108" i="9" a="1"/>
  <c r="H108" i="9" s="1"/>
  <c r="H123" i="9" a="1"/>
  <c r="H123" i="9" s="1"/>
  <c r="H107" i="9" a="1"/>
  <c r="H107" i="9" s="1"/>
  <c r="H114" i="9" a="1"/>
  <c r="H114" i="9" s="1"/>
  <c r="H121" i="9" a="1"/>
  <c r="H121" i="9" s="1"/>
  <c r="H120" i="9" a="1"/>
  <c r="H120" i="9" s="1"/>
  <c r="H104" i="9" a="1"/>
  <c r="H104" i="9" s="1"/>
  <c r="H103" i="9" a="1"/>
  <c r="H103" i="9" s="1"/>
  <c r="H124" i="9" a="1"/>
  <c r="H124" i="9" s="1"/>
  <c r="H100" i="9" a="1"/>
  <c r="H100" i="9" s="1"/>
  <c r="H122" i="9" a="1"/>
  <c r="H122" i="9" s="1"/>
  <c r="H78" i="9" a="1"/>
  <c r="H78" i="9" s="1"/>
  <c r="H105" i="9" a="1"/>
  <c r="H105" i="9" s="1"/>
  <c r="H119" i="9" a="1"/>
  <c r="H119" i="9" s="1"/>
  <c r="H77" i="9" a="1"/>
  <c r="H77" i="9" s="1"/>
  <c r="H67" i="9"/>
  <c r="D138" i="9" s="1"/>
  <c r="D141" i="9" s="1"/>
  <c r="H127" i="9" l="1"/>
  <c r="D142" i="9" s="1"/>
  <c r="D143" i="9" s="1"/>
  <c r="D140" i="9"/>
  <c r="D144" i="9" l="1"/>
  <c r="D145" i="9" s="1"/>
  <c r="D146"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<sst xmlns="http://schemas.openxmlformats.org/spreadsheetml/2006/main" count="2628" uniqueCount="402">
  <si>
    <t>Stap</t>
  </si>
  <si>
    <t>Activiteit</t>
  </si>
  <si>
    <t>Leeftijd</t>
  </si>
  <si>
    <t xml:space="preserve">Afgeronde leeftijd (op 5 jaar) </t>
  </si>
  <si>
    <t>Boomkroonvolume (BKV) op afgeronde leeftijd (in m3)</t>
  </si>
  <si>
    <t>Totaal:</t>
  </si>
  <si>
    <t>Te vellen bomen</t>
  </si>
  <si>
    <t xml:space="preserve">Boomsoort </t>
  </si>
  <si>
    <t>Groeisnelheid</t>
  </si>
  <si>
    <t>Te herplanten bomen</t>
  </si>
  <si>
    <t>Gemiddelde leeftijd:</t>
  </si>
  <si>
    <t>Regulier</t>
  </si>
  <si>
    <t>Snel groeiend</t>
  </si>
  <si>
    <t xml:space="preserve">Abies grandis | reuzenzilverspar </t>
  </si>
  <si>
    <t xml:space="preserve">Abies nordmanniana |Nordmann-zilverspar </t>
  </si>
  <si>
    <t xml:space="preserve">Acer buergerianum |drietandesdoorn </t>
  </si>
  <si>
    <t xml:space="preserve">Acer campestre | veldesdoorn </t>
  </si>
  <si>
    <t xml:space="preserve">Acer campestre 'Elsrijk' </t>
  </si>
  <si>
    <t xml:space="preserve">Acer cappadocicum | Kolchische esdoorn </t>
  </si>
  <si>
    <t xml:space="preserve">Acer cissifolium </t>
  </si>
  <si>
    <t xml:space="preserve">Acer davidii | streepjesbastesdoorn </t>
  </si>
  <si>
    <t xml:space="preserve">Acer griseum </t>
  </si>
  <si>
    <t>Acer 'Lobel'</t>
  </si>
  <si>
    <t xml:space="preserve">Acer negundo | vederesdoorn </t>
  </si>
  <si>
    <t xml:space="preserve">Acer negundo 'Variegatum' </t>
  </si>
  <si>
    <t xml:space="preserve">Acer palmatum | Japanse esdoorn </t>
  </si>
  <si>
    <t xml:space="preserve">Acer palmatum 'Atropurpureum' </t>
  </si>
  <si>
    <t xml:space="preserve">Acer pensylvanicum </t>
  </si>
  <si>
    <t xml:space="preserve">Acer platanoides | Noorse esdoorn </t>
  </si>
  <si>
    <t xml:space="preserve">Acer platanoides 'Autumn Blaze' </t>
  </si>
  <si>
    <t xml:space="preserve">Acer platanoides 'Cleveland' </t>
  </si>
  <si>
    <t xml:space="preserve">Acer platanoides 'Columnare' </t>
  </si>
  <si>
    <t xml:space="preserve">Acer platanoides 'Crimson King' </t>
  </si>
  <si>
    <t xml:space="preserve">Acer platanoides 'Drummondii' </t>
  </si>
  <si>
    <t xml:space="preserve">Acer platanoides 'Faassen's Black' </t>
  </si>
  <si>
    <t xml:space="preserve">Acer platanoides 'Fairview' </t>
  </si>
  <si>
    <t xml:space="preserve">Acer platanoides 'Farlake's Green' </t>
  </si>
  <si>
    <t xml:space="preserve">Acer platanoides 'Globosum' | bolesdoorn </t>
  </si>
  <si>
    <t xml:space="preserve">Acer platanoides 'Royal Red' </t>
  </si>
  <si>
    <t xml:space="preserve">Acer platanoides 'Schwedleri' </t>
  </si>
  <si>
    <t>Acer pseudoplatanus | gewone (berg)esdoorn</t>
  </si>
  <si>
    <t xml:space="preserve">Acer pseudoplatanus 'Atropurpureum' </t>
  </si>
  <si>
    <t xml:space="preserve">Acer pseudoplatanus 'Bruchem' </t>
  </si>
  <si>
    <t xml:space="preserve">Acer pseudoplatanus 'Leopoldii' </t>
  </si>
  <si>
    <t xml:space="preserve">Acer pseudoplatanus 'Negenia' </t>
  </si>
  <si>
    <t xml:space="preserve">Acer pseudoplatanus 'Rotterdam' </t>
  </si>
  <si>
    <t xml:space="preserve">Acer rubrum | rode esdoorn </t>
  </si>
  <si>
    <t xml:space="preserve">Acer rubrum 'Brandywine' </t>
  </si>
  <si>
    <t xml:space="preserve">Acer rubrum 'Karpick' </t>
  </si>
  <si>
    <t>Acer rubrum 'Scanlon'</t>
  </si>
  <si>
    <t xml:space="preserve">Acer saccharinum | zilveresdoorn </t>
  </si>
  <si>
    <t xml:space="preserve">Acer saccharinum 'Asplenifolium' </t>
  </si>
  <si>
    <t xml:space="preserve">Acer saccharinum 'Laciniatum Wieri' </t>
  </si>
  <si>
    <t>Acer saccharinum 'Pyramidale'</t>
  </si>
  <si>
    <t xml:space="preserve">Acer saccharum | suikeresdoorn </t>
  </si>
  <si>
    <t xml:space="preserve">Acer tataricum subsp. ginnala |Chinese esdoorn </t>
  </si>
  <si>
    <t xml:space="preserve">Acer x freemanii </t>
  </si>
  <si>
    <t xml:space="preserve">Acer x freemanii 'Armstrong' </t>
  </si>
  <si>
    <t xml:space="preserve">Acer x freemanii 'Celzam' </t>
  </si>
  <si>
    <t xml:space="preserve">Acer x freemanii 'Elegant' </t>
  </si>
  <si>
    <t xml:space="preserve">Aesculus flava | Amerikaanse paardenkastanje </t>
  </si>
  <si>
    <t xml:space="preserve">Aesculus hippocastanum | (witte) paardenkastanje </t>
  </si>
  <si>
    <t xml:space="preserve">Aesculus hippocastanum 'Baumannii' </t>
  </si>
  <si>
    <t>Aesculus hippocastanum 'Pyramidalis'</t>
  </si>
  <si>
    <t xml:space="preserve">Aesculus pavia | rode pavia </t>
  </si>
  <si>
    <t xml:space="preserve">Aesculus x carnea | rode paardenkastanje </t>
  </si>
  <si>
    <t xml:space="preserve">Aesculus x carnea 'Briotii' </t>
  </si>
  <si>
    <t xml:space="preserve">Aesculus x carnea 'Plantierensis'  </t>
  </si>
  <si>
    <t xml:space="preserve">Ailanthus altissima | hemelboom </t>
  </si>
  <si>
    <t xml:space="preserve">Alnus cordata | hartbladige (Italiaanse) els </t>
  </si>
  <si>
    <t xml:space="preserve">Alnus glutinosa | gewone (zwarte) els </t>
  </si>
  <si>
    <t xml:space="preserve">Alnus glutinosa 'Aurea' </t>
  </si>
  <si>
    <t>Alnus glutinosa 'Laciniata'</t>
  </si>
  <si>
    <t xml:space="preserve">Alnus incana | grijze (witte) els </t>
  </si>
  <si>
    <t>Alnus subcordata | Kaukasische els</t>
  </si>
  <si>
    <t xml:space="preserve">Alnus x spaethii 'Spaeth' </t>
  </si>
  <si>
    <t xml:space="preserve">Amelanchier arborea 'Robin Hill' </t>
  </si>
  <si>
    <t xml:space="preserve">Amelanchier laevis 'Cumulus' </t>
  </si>
  <si>
    <t xml:space="preserve">Amelanchier lamarckii | krentenboompje </t>
  </si>
  <si>
    <t xml:space="preserve">Betula ermanii </t>
  </si>
  <si>
    <t xml:space="preserve">Betula ermanii 'Blush' </t>
  </si>
  <si>
    <t xml:space="preserve">Betula ermanii 'Holland' | goudberk </t>
  </si>
  <si>
    <t xml:space="preserve">Betula nigra | zwarte berk </t>
  </si>
  <si>
    <t xml:space="preserve">Betula papyrifera | papierberk </t>
  </si>
  <si>
    <t xml:space="preserve">Betula pendula | gewone (ruwe) berk </t>
  </si>
  <si>
    <t xml:space="preserve">Betula pendula 'Fastigiata' </t>
  </si>
  <si>
    <t xml:space="preserve">Betula pendula 'Laciniata' </t>
  </si>
  <si>
    <t xml:space="preserve">Betula pendula 'Tristis' | treurberk </t>
  </si>
  <si>
    <t>Betula pendula 'Youngii' | prieelberk</t>
  </si>
  <si>
    <t xml:space="preserve">Betula pendula 'Zwitsers Glorie' </t>
  </si>
  <si>
    <t xml:space="preserve">Betula pubescens | zachte berk </t>
  </si>
  <si>
    <t xml:space="preserve">Betula utilis 'Doorenbos' | Himalayaberk </t>
  </si>
  <si>
    <t xml:space="preserve">Betula utilis| Himalayaberk </t>
  </si>
  <si>
    <t xml:space="preserve">Carpinus betulus | (gewone) haagbeuk </t>
  </si>
  <si>
    <t xml:space="preserve">Carpinus betulus 'Fastigiata' </t>
  </si>
  <si>
    <t xml:space="preserve">Carpinus betulus 'Frans Fontaine' </t>
  </si>
  <si>
    <t xml:space="preserve">Carpinus japonica | Japanse haagbeuk </t>
  </si>
  <si>
    <t xml:space="preserve">Carya ovata | hickorynoot </t>
  </si>
  <si>
    <t xml:space="preserve">Castanea sativa | tamme kastanje </t>
  </si>
  <si>
    <t xml:space="preserve">Castanea sativa 'Aspleniifolia' </t>
  </si>
  <si>
    <t xml:space="preserve">Catalpa bignonioides  | trompetboom </t>
  </si>
  <si>
    <t xml:space="preserve">Catalpa bignonioides 'Aurea' </t>
  </si>
  <si>
    <t xml:space="preserve">Catalpa bignonioides 'Nana' </t>
  </si>
  <si>
    <t xml:space="preserve">Catalpa speciosa | trompetboom </t>
  </si>
  <si>
    <t xml:space="preserve">Cedrus deodara | Himalayaceder </t>
  </si>
  <si>
    <t>Cedrus libani | Libanonceder</t>
  </si>
  <si>
    <t xml:space="preserve">Cedrus libani 'Glauca' </t>
  </si>
  <si>
    <t xml:space="preserve">Cedrus libani subsp. atlantica | Atlasceder  </t>
  </si>
  <si>
    <t xml:space="preserve">Celtis australis | Europese netelboom </t>
  </si>
  <si>
    <t xml:space="preserve">Celtis occidentalis | zwepenboom </t>
  </si>
  <si>
    <t>Cercidiphyllum japonicum | katsuraboom</t>
  </si>
  <si>
    <t xml:space="preserve">Cercis canadensis | Canadese judasboom </t>
  </si>
  <si>
    <t xml:space="preserve">Cercis siliquastrum | judasboom </t>
  </si>
  <si>
    <t xml:space="preserve">Chamaecyparis lawsoniana | Californische cipres </t>
  </si>
  <si>
    <t xml:space="preserve">Cladrastis kentukea | geelhout </t>
  </si>
  <si>
    <t xml:space="preserve">Cornus controversa </t>
  </si>
  <si>
    <t xml:space="preserve">Cornus mas | gele kornoelje </t>
  </si>
  <si>
    <t xml:space="preserve">Corylus colurna | (Turkse) boomhazelaar </t>
  </si>
  <si>
    <t xml:space="preserve">Crataegus coccinea </t>
  </si>
  <si>
    <t xml:space="preserve">Crataegus laevigata | tweestijlige meidoorn </t>
  </si>
  <si>
    <t xml:space="preserve">Crataegus monogyna | eenstijlige meidoorn </t>
  </si>
  <si>
    <t>Crataegus monogyna 'Stricta'</t>
  </si>
  <si>
    <t>Crataegus x lavalleei</t>
  </si>
  <si>
    <t>Crataegus x media 'Paul's Scarlet'</t>
  </si>
  <si>
    <t xml:space="preserve">Crataegus x persimilis 'Splendens' </t>
  </si>
  <si>
    <t xml:space="preserve">Davidia involucrata | zakdoeken- vaantjesboom </t>
  </si>
  <si>
    <t xml:space="preserve">Elaeagnus angustifolia  | smalbladige olijfwilg </t>
  </si>
  <si>
    <t xml:space="preserve">Fagus sylvatica | gewone (groene) beuk </t>
  </si>
  <si>
    <t>Fagus sylvatica 'Aspleniifolia' | varenbladige beuk</t>
  </si>
  <si>
    <t xml:space="preserve">Fagus sylvatica 'Atropunicea' | bruine beuk </t>
  </si>
  <si>
    <t xml:space="preserve">Fagus sylvatica 'Bornyensis'  </t>
  </si>
  <si>
    <t xml:space="preserve">Fagus sylvatica 'Dawyck' | zuilbeuk </t>
  </si>
  <si>
    <t xml:space="preserve">Fagus sylvatica 'Pendula' | groene treurbeuk </t>
  </si>
  <si>
    <t xml:space="preserve">Fagus sylvatica 'Purpurea Pendula' | bruine treurbeuk </t>
  </si>
  <si>
    <t xml:space="preserve">Fagus sylvatica 'Rotundifolia'  </t>
  </si>
  <si>
    <t xml:space="preserve">Fraxinus americana | Amerikaanse es </t>
  </si>
  <si>
    <t xml:space="preserve">Fraxinus angustifolia | smalbladige es </t>
  </si>
  <si>
    <t xml:space="preserve">Fraxinus angustifolia 'Raywood' </t>
  </si>
  <si>
    <t>Fraxinus biltmoreana</t>
  </si>
  <si>
    <t xml:space="preserve">Fraxinus excelsior | gewone es </t>
  </si>
  <si>
    <t xml:space="preserve">Fraxinus excelsior 'Altena' </t>
  </si>
  <si>
    <t xml:space="preserve">Fraxinus excelsior 'Atlas' </t>
  </si>
  <si>
    <t xml:space="preserve">Fraxinus excelsior 'Aurea Pendula' </t>
  </si>
  <si>
    <t xml:space="preserve">Fraxinus excelsior 'Diversifolia' | eenbladige es </t>
  </si>
  <si>
    <t xml:space="preserve">Fraxinus excelsior 'Eureka' </t>
  </si>
  <si>
    <t xml:space="preserve">Fraxinus excelsior 'Jaspidea' | goudes </t>
  </si>
  <si>
    <t xml:space="preserve">Fraxinus excelsior 'Nana' | boles </t>
  </si>
  <si>
    <t xml:space="preserve">Fraxinus excelsior 'Pendula' | treures </t>
  </si>
  <si>
    <t xml:space="preserve">Fraxinus excelsior 'Westhof's Glorie' </t>
  </si>
  <si>
    <t xml:space="preserve">Fraxinus ornus | pluimes </t>
  </si>
  <si>
    <t xml:space="preserve">Fraxinus ornus 'Louisa lady' </t>
  </si>
  <si>
    <t xml:space="preserve">Fraxinus ornus 'Mecsek' </t>
  </si>
  <si>
    <t xml:space="preserve">Fraxinus ornus 'Paus Johannes-Paulus II' </t>
  </si>
  <si>
    <t xml:space="preserve">Fraxinus pennsylvanica | zachte es </t>
  </si>
  <si>
    <t xml:space="preserve">Fraxinus pennsylvanica 'Zundert' </t>
  </si>
  <si>
    <t xml:space="preserve">Ginkgo biloba | Japanse notenboom </t>
  </si>
  <si>
    <t xml:space="preserve">Ginkgo biloba 'Fastigiata' </t>
  </si>
  <si>
    <t xml:space="preserve">Gleditsia triacanthos | valse christusdoorn </t>
  </si>
  <si>
    <t xml:space="preserve">Gleditsia triacanthos 'Elegantissima' </t>
  </si>
  <si>
    <t xml:space="preserve">Gleditsia triacanthos f. inermis </t>
  </si>
  <si>
    <t xml:space="preserve">Gleditsia triacanthos 'Skyline' </t>
  </si>
  <si>
    <t xml:space="preserve">Gleditsia triacanthos 'Sunburst' </t>
  </si>
  <si>
    <t xml:space="preserve">Gymnocladus dioica | doodsbeenderenboom </t>
  </si>
  <si>
    <t xml:space="preserve">Halesia carolina | sneeuwklokjesboom </t>
  </si>
  <si>
    <t xml:space="preserve">Ilex aquifolium | hulst </t>
  </si>
  <si>
    <t xml:space="preserve">Juglans nigra | zwarte noot </t>
  </si>
  <si>
    <t xml:space="preserve">Juglans regia | gewone walnoot 'okkernoot' </t>
  </si>
  <si>
    <t xml:space="preserve">Koelreuteria paniculata | lampionboom </t>
  </si>
  <si>
    <t xml:space="preserve">Koelreuteria paniculata 'Fastigiata'  </t>
  </si>
  <si>
    <t xml:space="preserve">Laburnum x watereri 'Vossii' | goudenregen </t>
  </si>
  <si>
    <t xml:space="preserve">Larix decidua | Europese lariks </t>
  </si>
  <si>
    <t xml:space="preserve">Larix kaempferi | Japanse lariks </t>
  </si>
  <si>
    <t xml:space="preserve">Liquidambar styraciflua | amberboom </t>
  </si>
  <si>
    <t xml:space="preserve">Liquidambar styraciflua 'Worplesdon' </t>
  </si>
  <si>
    <t xml:space="preserve">Liriodendron tulipifera | tulpenboom </t>
  </si>
  <si>
    <t xml:space="preserve">Liriodendron tulipifera 'Fastigiatum' </t>
  </si>
  <si>
    <t xml:space="preserve">Magnolia acuminata | magnolia of beverboom </t>
  </si>
  <si>
    <t xml:space="preserve">Magnolia grandiflora </t>
  </si>
  <si>
    <t xml:space="preserve">Magnolia kobus | kobushi-magnolia </t>
  </si>
  <si>
    <t xml:space="preserve">Malus baccata | sierappel </t>
  </si>
  <si>
    <t>Malus domestica 'CV' (consumptieappel)</t>
  </si>
  <si>
    <t xml:space="preserve">Malus floribunda </t>
  </si>
  <si>
    <t>Malus hupehensis | sierappel</t>
  </si>
  <si>
    <t xml:space="preserve">Malus toringo </t>
  </si>
  <si>
    <t xml:space="preserve">Malus toringo 'Brouwers Beauty' | sierappel </t>
  </si>
  <si>
    <t xml:space="preserve">Malus tschonoskii | sierappel </t>
  </si>
  <si>
    <t>Mespilus germanica | mispel</t>
  </si>
  <si>
    <t xml:space="preserve">Metasequoia glyptostroboides | watercipres </t>
  </si>
  <si>
    <t xml:space="preserve">Morus alba | witte moerbei </t>
  </si>
  <si>
    <t xml:space="preserve">Morus nigra | zwarte moerbei </t>
  </si>
  <si>
    <t xml:space="preserve">Nothofagus antarctica | schijnbeuk </t>
  </si>
  <si>
    <t xml:space="preserve">Nyssa sylvatica | tupeloboom </t>
  </si>
  <si>
    <t xml:space="preserve">Ostrya carpinifolia | hopbeuk </t>
  </si>
  <si>
    <t xml:space="preserve">Parrotia persica | ijzerhout </t>
  </si>
  <si>
    <t>Paulownia tomentosa | Anna-Paulownaboom</t>
  </si>
  <si>
    <t xml:space="preserve">Phellodendron amurense | kurkboom </t>
  </si>
  <si>
    <t xml:space="preserve">Phellodendron japonicum </t>
  </si>
  <si>
    <t xml:space="preserve">Picea abies | fijnspar </t>
  </si>
  <si>
    <t xml:space="preserve">Picea omorika | Servische spar </t>
  </si>
  <si>
    <t xml:space="preserve">Picea pungens | blauwe spar </t>
  </si>
  <si>
    <t xml:space="preserve">Picea sitchensis | spar </t>
  </si>
  <si>
    <t xml:space="preserve">Pinus nigra | den </t>
  </si>
  <si>
    <t xml:space="preserve">Pinus nigra subsp. nigra | Oostenrijkse den </t>
  </si>
  <si>
    <t xml:space="preserve">Pinus strobus |Weymouthden </t>
  </si>
  <si>
    <t xml:space="preserve">Pinus sylvestris | grove den </t>
  </si>
  <si>
    <t xml:space="preserve">Platanus occidentalis | Westerse plataan </t>
  </si>
  <si>
    <t xml:space="preserve">Platanus orientalis | Oosterse plataan </t>
  </si>
  <si>
    <t xml:space="preserve">Platanus orientalis 'Digitata' </t>
  </si>
  <si>
    <t xml:space="preserve">Platanus orientalis 'Minaret' </t>
  </si>
  <si>
    <t xml:space="preserve">Platanus x hispanica | plataan </t>
  </si>
  <si>
    <t xml:space="preserve">Platanus x hispanica 'Alphen's Globe' </t>
  </si>
  <si>
    <t xml:space="preserve">Platanus x hispanica 'Malburg' &amp; 'Huissen' </t>
  </si>
  <si>
    <t xml:space="preserve">Platanus x hispanica 'Tremonia' </t>
  </si>
  <si>
    <t xml:space="preserve">Populus alba | witte abeel </t>
  </si>
  <si>
    <t xml:space="preserve">Populus lasiocarpa | grootbladige populier </t>
  </si>
  <si>
    <t xml:space="preserve">Populus nigra | zwarte populier </t>
  </si>
  <si>
    <t xml:space="preserve">Populus nigra 'Brandaris' </t>
  </si>
  <si>
    <t xml:space="preserve">Populus nigra 'Italica' | Italiaanse populier </t>
  </si>
  <si>
    <t xml:space="preserve">Populus simonii | Chinese balsempopulier </t>
  </si>
  <si>
    <t xml:space="preserve">Populus simonii 'Fastigiata' | Chinese balsempopulier </t>
  </si>
  <si>
    <t xml:space="preserve">Populus tremula | tril- (ratel)populier </t>
  </si>
  <si>
    <t xml:space="preserve">Populus trichocarpa | West-Amerikaanse balsempopulier </t>
  </si>
  <si>
    <t xml:space="preserve">Populus x berolinensis | Siberische balsempopulier </t>
  </si>
  <si>
    <t xml:space="preserve">Populus x canadensis | gewone (Canadese) populier </t>
  </si>
  <si>
    <t>Populus x canadensis 'Robusta'</t>
  </si>
  <si>
    <t xml:space="preserve">Populus x canescens | grauwe abeel </t>
  </si>
  <si>
    <t>Populus x canescens 'De Moffart'</t>
  </si>
  <si>
    <t xml:space="preserve">Prunus 'Accolade' </t>
  </si>
  <si>
    <t xml:space="preserve">Prunus avium | zoete kers </t>
  </si>
  <si>
    <t xml:space="preserve">Prunus avium 'Plena' </t>
  </si>
  <si>
    <t xml:space="preserve">Prunus cerasifera 'Nigra' | kerspruim </t>
  </si>
  <si>
    <t xml:space="preserve">Prunus cerasus  </t>
  </si>
  <si>
    <t xml:space="preserve">Prunus domestica 'CV' (consumptiepruim) </t>
  </si>
  <si>
    <t xml:space="preserve">Prunus 'Kiku-shidare-zakura' </t>
  </si>
  <si>
    <t xml:space="preserve">Prunus maackii </t>
  </si>
  <si>
    <t xml:space="preserve">Prunus 'Mahogany Lustre' </t>
  </si>
  <si>
    <t xml:space="preserve">Prunus padus | troskers </t>
  </si>
  <si>
    <t xml:space="preserve">Prunus 'Pandora' </t>
  </si>
  <si>
    <t>Prunus sargentii 'Rancho'</t>
  </si>
  <si>
    <t xml:space="preserve">Prunus serotina | Amerikaanse vogelkers </t>
  </si>
  <si>
    <t xml:space="preserve">Prunus serrulata | Japanse sierkers </t>
  </si>
  <si>
    <t xml:space="preserve">Prunus serrulata 'Amanogawa' </t>
  </si>
  <si>
    <t>Prunus serrulata 'Kanzan'</t>
  </si>
  <si>
    <t>Prunus spinosa | sleedoorn</t>
  </si>
  <si>
    <t>Prunus 'Spire'</t>
  </si>
  <si>
    <t xml:space="preserve">Prunus 'Trailblazer' </t>
  </si>
  <si>
    <t xml:space="preserve">Prunus 'Umineko' </t>
  </si>
  <si>
    <t xml:space="preserve">Prunus virginiana 'Shubert' </t>
  </si>
  <si>
    <t>Prunus x eminens 'Umbraculifera' | steppenkers</t>
  </si>
  <si>
    <t xml:space="preserve">Prunus x gondouinii 'Schnee' </t>
  </si>
  <si>
    <t xml:space="preserve">Prunus x schmittii </t>
  </si>
  <si>
    <t xml:space="preserve">Prunus x subhirtella 'Autumnalis' | voorjaarskers </t>
  </si>
  <si>
    <t xml:space="preserve">Prunus x yedoensis </t>
  </si>
  <si>
    <t xml:space="preserve">Pseudotsuga menziesii | douglasspar </t>
  </si>
  <si>
    <t xml:space="preserve">Pterocarya fraxinifolia | Kaukasische (gewone) vleugelnoot </t>
  </si>
  <si>
    <t>Pterocarya rhoifolia | Japanse vleugelnoot</t>
  </si>
  <si>
    <t xml:space="preserve">Pterocarya stenoptera </t>
  </si>
  <si>
    <t xml:space="preserve">Pyrus calleryana 'Chanticleer' | Callery-peer </t>
  </si>
  <si>
    <t xml:space="preserve">Pyrus communis | peer </t>
  </si>
  <si>
    <t xml:space="preserve">Pyrus communis 'Beech Hill' </t>
  </si>
  <si>
    <t xml:space="preserve">Pyrus salicifolia | wilgbladige peer </t>
  </si>
  <si>
    <t xml:space="preserve">Pyrus salicifolia 'Pendula' </t>
  </si>
  <si>
    <t>Quercus cerris | moseik</t>
  </si>
  <si>
    <t xml:space="preserve">Quercus coccinea 'Splendens' | scharlaken eik </t>
  </si>
  <si>
    <t xml:space="preserve">Quercus 'Columna' </t>
  </si>
  <si>
    <t xml:space="preserve">Quercus frainetto | Hongaarse eik </t>
  </si>
  <si>
    <t xml:space="preserve">Quercus ilex  |steeneik </t>
  </si>
  <si>
    <t xml:space="preserve">Quercus 'Macon' </t>
  </si>
  <si>
    <t xml:space="preserve">Quercus palustris | moeraseik </t>
  </si>
  <si>
    <t xml:space="preserve">Quercus palustris 'Green Pillar' </t>
  </si>
  <si>
    <t xml:space="preserve">Quercus petraea | wintereik </t>
  </si>
  <si>
    <t xml:space="preserve">Quercus robur | zomereik </t>
  </si>
  <si>
    <t xml:space="preserve">Quercus robur 'Fastigiate Koster' | zuileik </t>
  </si>
  <si>
    <t xml:space="preserve">Quercus rubra | Amerikaanse eik </t>
  </si>
  <si>
    <t xml:space="preserve">Quercus rubra 'Aurea' </t>
  </si>
  <si>
    <t xml:space="preserve">Quercus x hispanica | Spaanse eik </t>
  </si>
  <si>
    <t xml:space="preserve">Robinia pseudoacacia | gewone acacia </t>
  </si>
  <si>
    <t xml:space="preserve">Robinia pseudoacacia 'Bessoniana' </t>
  </si>
  <si>
    <t xml:space="preserve">Robinia pseudoacacia 'Frisia' </t>
  </si>
  <si>
    <t>Robinia pseudoacacia 'Pyramidalis'</t>
  </si>
  <si>
    <t xml:space="preserve">Robinia pseudoacacia 'Umbraculifera' | bolacacia </t>
  </si>
  <si>
    <t xml:space="preserve">Robinia pseudoacacia 'Unifoliola' </t>
  </si>
  <si>
    <t>Robinia viscosa | kleefacacia</t>
  </si>
  <si>
    <t xml:space="preserve">Robinia X ambigua 'Bellarosea' </t>
  </si>
  <si>
    <t>Robinia X ambigua 'Decaisneana'</t>
  </si>
  <si>
    <t xml:space="preserve">Robinia x margaretta 'Pink Cascade' </t>
  </si>
  <si>
    <t xml:space="preserve">Salix alba | schietwilg (gewone wilg) </t>
  </si>
  <si>
    <t xml:space="preserve">Salix alba 'Chermesina' | knotwilg </t>
  </si>
  <si>
    <t xml:space="preserve">Salix babylonica | Babylonische treurwilg </t>
  </si>
  <si>
    <t xml:space="preserve">Salix babylonica 'Tortuosa' | kronkelwilg </t>
  </si>
  <si>
    <t xml:space="preserve">Salix caprea | boswilg </t>
  </si>
  <si>
    <t xml:space="preserve">Salix pentandra | laurierwilg </t>
  </si>
  <si>
    <t xml:space="preserve">Salix x sepulcralis 'Chrysocoma' | treurwilg </t>
  </si>
  <si>
    <t xml:space="preserve">Sambucus nigra  | gewone vlier </t>
  </si>
  <si>
    <t xml:space="preserve">Sequoia sempervirens | kustmammoetboom </t>
  </si>
  <si>
    <t xml:space="preserve">Sequoiadendron giganteum | mammoetboom </t>
  </si>
  <si>
    <t xml:space="preserve">Sorbus aria | meelbes </t>
  </si>
  <si>
    <t>Sorbus aucuparia | gewone lijsterbes</t>
  </si>
  <si>
    <t>Sorbus aucuparia 'Fastigiata' | zuilvorm</t>
  </si>
  <si>
    <t xml:space="preserve">Sorbus domestica </t>
  </si>
  <si>
    <t>Sorbus hybrida 'Gibbsii' | bastaard (Finse)meelbes</t>
  </si>
  <si>
    <t xml:space="preserve">Sorbus intermedia | Zweedse meelbes </t>
  </si>
  <si>
    <t xml:space="preserve">Sorbus intermedia 'Brouwers'| Zweedse meelbes </t>
  </si>
  <si>
    <t xml:space="preserve">Sorbus latifolia | breedbladige meelbes </t>
  </si>
  <si>
    <t xml:space="preserve">Sorbus x arnoldiana 'Schouten' </t>
  </si>
  <si>
    <t xml:space="preserve">Sorbus x thuringiaca  </t>
  </si>
  <si>
    <t>Sorbus x thuringiaca 'Fastigiata'</t>
  </si>
  <si>
    <t>Styphnolobium japonicum | honingboom</t>
  </si>
  <si>
    <t xml:space="preserve">Styphnolobium japonicum 'Pendula' </t>
  </si>
  <si>
    <t xml:space="preserve">Styphnolobium japonicum 'Regent' </t>
  </si>
  <si>
    <t>Tamarix gallica</t>
  </si>
  <si>
    <t xml:space="preserve">Taxodium distichum | moerascipres </t>
  </si>
  <si>
    <t>Taxus baccata | taxus of venijnboom</t>
  </si>
  <si>
    <t>Taxus baccata 'Fastigiata' | zuilvorm</t>
  </si>
  <si>
    <t>Tetradium daniellii | bijenboom</t>
  </si>
  <si>
    <t xml:space="preserve">Thuja occidentalis| levensboom </t>
  </si>
  <si>
    <t xml:space="preserve">Thuja plicata | reuzenlevensboom </t>
  </si>
  <si>
    <t>Tilia americana | Amerikaanse linde</t>
  </si>
  <si>
    <t xml:space="preserve">Tilia cordata | klein bladige (winter)linde </t>
  </si>
  <si>
    <t xml:space="preserve">Tilia cordata 'Bohlje' </t>
  </si>
  <si>
    <t xml:space="preserve">Tilia cordata 'Greenspire' </t>
  </si>
  <si>
    <t xml:space="preserve">Tilia cordata 'Rancho' </t>
  </si>
  <si>
    <t xml:space="preserve">Tilia mongolica | Mongoolse linde </t>
  </si>
  <si>
    <t xml:space="preserve">Tilia platyphyllos | grootbladige (zomer)linde </t>
  </si>
  <si>
    <t xml:space="preserve">Tilia tomentosa | (Hongaarse) zilverlinde </t>
  </si>
  <si>
    <t>Tilia tomentosa 'Brabant'</t>
  </si>
  <si>
    <t xml:space="preserve">Tilia x europaea | Hollandse (gewone) linde </t>
  </si>
  <si>
    <t xml:space="preserve">Tilia x europaea 'Euchlora' | krimlinde </t>
  </si>
  <si>
    <t xml:space="preserve">Tilia x europaea 'Koningslinde' </t>
  </si>
  <si>
    <t xml:space="preserve">Tilia x europaea 'Zwarte Linde' </t>
  </si>
  <si>
    <t xml:space="preserve">Tilia x flavescens 'Glenleven' </t>
  </si>
  <si>
    <t xml:space="preserve">Tsuga canadensis | Canadese hemlock(spar) </t>
  </si>
  <si>
    <t xml:space="preserve">Tsuga heterophylla | Westerse hemlock(spar) </t>
  </si>
  <si>
    <t xml:space="preserve">Ulmus 'Camperdownii' | prieeliep </t>
  </si>
  <si>
    <t xml:space="preserve">Ulmus 'Clusius' </t>
  </si>
  <si>
    <t xml:space="preserve">Ulmus 'Columella' </t>
  </si>
  <si>
    <t xml:space="preserve">Ulmus 'Dodoens' </t>
  </si>
  <si>
    <t xml:space="preserve">Ulmus glabra | ruwe iep </t>
  </si>
  <si>
    <t xml:space="preserve">Ulmus glabra 'Exoniensis' | pluimiep </t>
  </si>
  <si>
    <t xml:space="preserve">Ulmus 'Homestead' </t>
  </si>
  <si>
    <t>Ulmus laevis | fladder- (steel)iep</t>
  </si>
  <si>
    <t xml:space="preserve">Ulmus 'Lobel' </t>
  </si>
  <si>
    <t xml:space="preserve">Ulmus minor | gladde (veld-)iep </t>
  </si>
  <si>
    <t xml:space="preserve">Ulmus minor 'Sarniensis' | monumentaaliep </t>
  </si>
  <si>
    <t xml:space="preserve">Ulmus 'New Horizon' </t>
  </si>
  <si>
    <t xml:space="preserve">Ulmus 'Plantijn' </t>
  </si>
  <si>
    <t xml:space="preserve">Ulmus pumila </t>
  </si>
  <si>
    <t xml:space="preserve">Ulmus 'Rebona' </t>
  </si>
  <si>
    <t xml:space="preserve">Ulmus 'Sapporo Autumn Gold' </t>
  </si>
  <si>
    <t xml:space="preserve">Ulmus x hollandica | (Hollandse) iep </t>
  </si>
  <si>
    <t>Ulmus x hollandica 'Belgica'</t>
  </si>
  <si>
    <t>Ulmus x hollandica 'Commelin'</t>
  </si>
  <si>
    <t>Ulmus x hollandica 'Dampieri'</t>
  </si>
  <si>
    <t>Ulmus x hollandica 'Groeneveld'</t>
  </si>
  <si>
    <t>Ulmus x hollandica 'Pioneer'</t>
  </si>
  <si>
    <t xml:space="preserve">Ulmus x hollandica 'Vegeta' | Huntingdon iep </t>
  </si>
  <si>
    <t xml:space="preserve">Ulmus x hollandica 'Wredei' | goudiep </t>
  </si>
  <si>
    <t xml:space="preserve">Zelkova serrata | Japanse zelkova </t>
  </si>
  <si>
    <t>Gemiddelde leeftijd afgerond op 5 jaar:</t>
  </si>
  <si>
    <t>Monetaire boomwaarde (in EUR)</t>
  </si>
  <si>
    <t>Totale monetaire boomwaarde te vellen bomen (in EUR):</t>
  </si>
  <si>
    <t>Totale boomkroonvolume (BKV) te vellen bomen (in m3):</t>
  </si>
  <si>
    <t>Totale BKV dat door de te herplanten bomen wordt gecompenseerd:</t>
  </si>
  <si>
    <r>
      <rPr>
        <i/>
        <sz val="11"/>
        <color theme="1"/>
        <rFont val="Aptos Narrow"/>
        <family val="2"/>
        <scheme val="minor"/>
      </rPr>
      <t>(Stap 7)</t>
    </r>
    <r>
      <rPr>
        <sz val="11"/>
        <color theme="1"/>
        <rFont val="Aptos Narrow"/>
        <family val="2"/>
        <scheme val="minor"/>
      </rPr>
      <t xml:space="preserve">Te behalen boomkroonvolume (BKV) (in m3): </t>
    </r>
  </si>
  <si>
    <r>
      <rPr>
        <i/>
        <sz val="11"/>
        <color theme="1"/>
        <rFont val="Aptos Narrow"/>
        <family val="2"/>
        <scheme val="minor"/>
      </rPr>
      <t>(Stap 8)</t>
    </r>
    <r>
      <rPr>
        <sz val="11"/>
        <color theme="1"/>
        <rFont val="Aptos Narrow"/>
        <family val="2"/>
        <scheme val="minor"/>
      </rPr>
      <t>Resterende te behalen boomkroonvolume (BKV) (in m3):</t>
    </r>
  </si>
  <si>
    <r>
      <rPr>
        <i/>
        <sz val="11"/>
        <color theme="1"/>
        <rFont val="Aptos Narrow"/>
        <family val="2"/>
        <scheme val="minor"/>
      </rPr>
      <t>(Stap 10)</t>
    </r>
    <r>
      <rPr>
        <sz val="11"/>
        <color theme="1"/>
        <rFont val="Aptos Narrow"/>
        <family val="2"/>
        <scheme val="minor"/>
      </rPr>
      <t xml:space="preserve"> Vermenigvuldiging met factor 2 (in EUR):</t>
    </r>
  </si>
  <si>
    <r>
      <rPr>
        <i/>
        <sz val="11"/>
        <color theme="1"/>
        <rFont val="Aptos Narrow"/>
        <family val="2"/>
        <scheme val="minor"/>
      </rPr>
      <t>(Stap 11)</t>
    </r>
    <r>
      <rPr>
        <sz val="11"/>
        <color theme="1"/>
        <rFont val="Aptos Narrow"/>
        <family val="2"/>
        <scheme val="minor"/>
      </rPr>
      <t xml:space="preserve"> Verhoging met 15% (in EUR):</t>
    </r>
  </si>
  <si>
    <r>
      <rPr>
        <i/>
        <sz val="11"/>
        <color theme="1"/>
        <rFont val="Aptos Narrow"/>
        <family val="2"/>
        <scheme val="minor"/>
      </rPr>
      <t>(Stap 6)</t>
    </r>
    <r>
      <rPr>
        <sz val="11"/>
        <color theme="1"/>
        <rFont val="Aptos Narrow"/>
        <family val="2"/>
        <scheme val="minor"/>
      </rPr>
      <t>Monetaire boomwaarde per m3 BKV (in EUR/m3):</t>
    </r>
  </si>
  <si>
    <t>Soort (wetenschappelijke naam)</t>
  </si>
  <si>
    <t>Grootteklasse</t>
  </si>
  <si>
    <t>Breedteklasse</t>
  </si>
  <si>
    <t xml:space="preserve">Regulier </t>
  </si>
  <si>
    <t>Smalle kroon</t>
  </si>
  <si>
    <t>Normale kroon</t>
  </si>
  <si>
    <t>Brede kroon</t>
  </si>
  <si>
    <t>1ste grootte</t>
  </si>
  <si>
    <t>2de grootte</t>
  </si>
  <si>
    <t>3de grootte</t>
  </si>
  <si>
    <t>blauwe velden dienen handmatig ingevuld te worden</t>
  </si>
  <si>
    <t>groene velden worden automatisch ingevuld</t>
  </si>
  <si>
    <t xml:space="preserve">Automatisch verschijnt de gemiddelde leeftijd van de te vellen bomen, de gemiddelde leeftijd afgerond op 5 jaar en het totale BKV van de te vellen bomen. </t>
  </si>
  <si>
    <t xml:space="preserve">Automatisch verschijnt het totale BKV van de herplantbomen, op het moment dat ze dezelfde leeftijd hebben bereikt als de gemiddelde leeftijd van de te vellen bomen, afgerond op 5 jaar. </t>
  </si>
  <si>
    <t>Noteer het resultaat van stap 4.1 in de onderstaande tabel. Het resultaat van de andere stappen verschijnt automatisch.</t>
  </si>
  <si>
    <t>Automatisch verschijnt de totale monetaire boomwaarde van de te vellen bomen.</t>
  </si>
  <si>
    <t>Noteer het resultaat van de stappen 1.1 t/m 1.3 in de onderstaande tabel. Het resultaat van de andere stappen verschijnt automatisch.</t>
  </si>
  <si>
    <t xml:space="preserve">Automatisch wordt de totale monetaire boomwaarde van de te vellen bomen gedeeld door het totale BKV van de te vellen bomen. </t>
  </si>
  <si>
    <t>Automatisch verschijnt het te behalen BKV. Het te behalen BKV wordt bepaald door het totale BKV van de te vellen bomen op te hogen met 10%. Dit is het BKV dat (minimaal) behaald moet zijn op het moment dat de herplantbomen dezelfde leeftijd hebben bereikt als het gemiddelde van de te vellen bomen, afgerond op 5 jaar.</t>
  </si>
  <si>
    <t>Automatisch wordt het BKV dat wordt gecompenseerd door de herplantbomen, in mindering gebracht op het te behalen BKV.</t>
  </si>
  <si>
    <t xml:space="preserve">Automatisch wordt het resultaat van stap 8 vermenigvuldigd met het resultaat van stap 6. </t>
  </si>
  <si>
    <t>Automatisch wordt het resultaat van stap 9 vermenigvuldigd met een factor 2.</t>
  </si>
  <si>
    <t>Automatisch wordt het resultaat van stap 10 verhoogd met 15%.</t>
  </si>
  <si>
    <t>Het resultaat van de stappen 6 t/m 11 verschijnt automatisch in het onderstaande schema.</t>
  </si>
  <si>
    <r>
      <rPr>
        <i/>
        <sz val="11"/>
        <color theme="1"/>
        <rFont val="Aptos Narrow"/>
        <family val="2"/>
        <scheme val="minor"/>
      </rPr>
      <t>(Stap 9)</t>
    </r>
    <r>
      <rPr>
        <sz val="11"/>
        <color theme="1"/>
        <rFont val="Aptos Narrow"/>
        <family val="2"/>
        <scheme val="minor"/>
      </rPr>
      <t xml:space="preserve"> Resterende te behalen BKV vermenigvuldigd met monetaire boomwaarde per m3 BKV (in EUR):</t>
    </r>
  </si>
  <si>
    <t xml:space="preserve">Boomkroonvolume (BKV) op het moment dat de herplantbomen dezelfde leeftijd hebben bereikt als het gemiddelde van de te vellen bomen, afgerond op 5 jaar. </t>
  </si>
  <si>
    <t>Aantal</t>
  </si>
  <si>
    <t>Gemiddelde leeftijd te vellen bomen</t>
  </si>
  <si>
    <t xml:space="preserve">Het resultaat van stap 11 is de financiële compensatie. Dit is het bedrag dat moet worden gestort in het gemeentelijke bomencompensatiefonds. Middels deze storting én de realisatie van de herplant wordt voldaan aan de bomencompensatieplicht. Let op: als het resultaat van stap 11 een 'negatief' bedrag is, dan is financiële compensatie niet aan de orde. Gebruik in dat geval het rekenblad 'Herplant'. </t>
  </si>
  <si>
    <t>Opmerkingen (invullen is optioneel)</t>
  </si>
  <si>
    <t>invullen is optioneel</t>
  </si>
  <si>
    <t xml:space="preserve">Maak een overzicht van de te vellen bomen met daarin per boom: 
1.	de soort (wetenschappelijke naam);
2.	de leeftijd;
3.	de monetaire boomwaarde, bepaald door een erkende boomtaxateur (zie ‘6.3 Monetaire boomwaarde’). 
Automatisch verschijnt per boom:
4.	de leeftijd afgerond op 5 jaar;
5.	de grootteklasse, breedteklasse en groeisnelheid;
6.	het boomkroonvolume (afgekort: BKV) op de leeftijd afgerond op 5 jaar.
Indien de betreffende boomsoort niet geselecteerd kan worden, kies een boomsoort met dezelfde grootteklasse, breedteklasse en groeisnelheid en noteer de werkelijke boomsoort bij 'opmerkingen'. 
</t>
  </si>
  <si>
    <t xml:space="preserve">Maak een overzicht van de herplantbomen met daarin per boom: 
1.	de soort (wetenschappelijke naam). Noteer daarbij het aantal herplantbomen per soort;
Automatisch verschijnt per boom:
2.	de grootteklasse, breedteklasse en groeisnelheid;
3.	het BKV op het moment dat de herplantbomen dezelfde leeftijd hebben bereikt als het gemiddelde van de te vellen bomen, afgerond op 5 jaar.
Indien de betreffende boomsoort niet geselecteerd kan worden, kies een boomsoort met dezelfde grootteklasse, breedteklasse en groeisnelheid en noteer de werkelijke boomsoort bij 'opmerkingen'. 
</t>
  </si>
  <si>
    <t>Rekenblad 'Combinatie van bomencompensatie d.m.v. herplant en financiële compensatie' - paragraaf 7.4 Beleidsregels Bomen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</si>
</sst>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quot;€&quot;\ #,##0.00"/>
  </numFmts>
  <fonts count="11" x14ac:knownFonts="1">
    <font>
      <sz val="11"/>
      <color theme="1"/>
      <name val="Aptos Narrow"/>
      <family val="2"/>
      <scheme val="minor"/>
    </font>
    <font>
      <b/>
      <sz val="11"/>
      <color theme="1"/>
      <name val="Aptos Narrow"/>
      <family val="2"/>
      <scheme val="minor"/>
    </font>
    <font>
      <sz val="11"/>
      <color theme="1"/>
      <name val="Calibri"/>
      <family val="2"/>
    </font>
    <font>
      <u/>
      <sz val="11"/>
      <color theme="1"/>
      <name val="Calibri"/>
      <family val="2"/>
    </font>
    <font>
      <u/>
      <sz val="11"/>
      <color rgb="FF000000"/>
      <name val="Calibri"/>
      <family val="2"/>
    </font>
    <font>
      <sz val="11"/>
      <color rgb="FF000000"/>
      <name val="Calibri"/>
      <family val="2"/>
    </font>
    <font>
      <u/>
      <sz val="11"/>
      <color theme="1"/>
      <name val="Aptos Narrow"/>
      <family val="2"/>
      <scheme val="minor"/>
    </font>
    <font>
      <i/>
      <sz val="11"/>
      <color theme="1"/>
      <name val="Aptos Narrow"/>
      <family val="2"/>
      <scheme val="minor"/>
    </font>
    <font>
      <sz val="9"/>
      <color theme="1"/>
      <name val="Calibri"/>
      <family val="2"/>
    </font>
    <font>
      <sz val="11"/>
      <name val="Calibri"/>
      <family val="2"/>
    </font>
    <font>
      <sz val="11"/>
      <name val="Aptos Narrow"/>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142">
    <xf numFmtId="0" fontId="0" fillId="0" borderId="0" xfId="0"/>
    <xf numFmtId="0" fontId="0" fillId="0" borderId="0" xfId="0" applyAlignment="1">
      <alignment vertical="top" wrapText="1"/>
    </xf>
    <xf numFmtId="0" fontId="1" fillId="0" borderId="0" xfId="0" applyFont="1"/>
    <xf numFmtId="0" fontId="0" fillId="0" borderId="0" xfId="0" applyAlignment="1">
      <alignment horizontal="center" vertical="top"/>
    </xf>
    <xf numFmtId="0" fontId="4" fillId="0" borderId="5" xfId="0" applyFont="1" applyBorder="1" applyAlignment="1">
      <alignment vertical="center"/>
    </xf>
    <xf numFmtId="0" fontId="6" fillId="0" borderId="8" xfId="0" applyFont="1" applyBorder="1" applyAlignment="1">
      <alignment horizontal="left" vertical="center"/>
    </xf>
    <xf numFmtId="0" fontId="5" fillId="0" borderId="8" xfId="0" applyFont="1" applyBorder="1" applyAlignment="1">
      <alignment vertical="center"/>
    </xf>
    <xf numFmtId="0" fontId="5" fillId="0" borderId="9" xfId="0" applyFont="1" applyBorder="1" applyAlignment="1">
      <alignment horizontal="center" vertical="center"/>
    </xf>
    <xf numFmtId="0" fontId="0" fillId="0" borderId="0" xfId="0" applyAlignment="1">
      <alignment horizontal="left" vertical="top"/>
    </xf>
    <xf numFmtId="0" fontId="1" fillId="0" borderId="0" xfId="0" applyFont="1" applyAlignment="1">
      <alignment horizontal="left" vertical="top"/>
    </xf>
    <xf numFmtId="0" fontId="5" fillId="2" borderId="2" xfId="0" applyFont="1" applyFill="1" applyBorder="1" applyAlignment="1">
      <alignment horizontal="center" vertical="top"/>
    </xf>
    <xf numFmtId="2"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top"/>
    </xf>
    <xf numFmtId="0" fontId="1" fillId="3" borderId="0" xfId="0" applyFont="1" applyFill="1" applyAlignment="1">
      <alignment horizontal="left" vertical="top"/>
    </xf>
    <xf numFmtId="0" fontId="1" fillId="2" borderId="0" xfId="0" applyFont="1" applyFill="1" applyAlignment="1">
      <alignment horizontal="left" vertical="top"/>
    </xf>
    <xf numFmtId="2" fontId="5" fillId="0" borderId="1" xfId="0" applyNumberFormat="1" applyFont="1" applyBorder="1" applyAlignment="1">
      <alignment horizontal="center" vertical="center" wrapText="1"/>
    </xf>
    <xf numFmtId="0" fontId="2" fillId="0" borderId="0" xfId="0" applyFont="1"/>
    <xf numFmtId="0" fontId="8" fillId="0" borderId="0" xfId="0" applyFont="1"/>
    <xf numFmtId="0" fontId="8" fillId="0" borderId="11" xfId="0" applyFont="1" applyBorder="1"/>
    <xf numFmtId="0" fontId="8" fillId="0" borderId="5" xfId="0" applyFont="1" applyBorder="1"/>
    <xf numFmtId="0" fontId="8" fillId="0" borderId="8" xfId="0" applyFont="1" applyBorder="1"/>
    <xf numFmtId="0" fontId="2" fillId="0" borderId="21" xfId="0" applyFont="1" applyBorder="1" applyAlignment="1">
      <alignment horizontal="left"/>
    </xf>
    <xf numFmtId="0" fontId="2" fillId="0" borderId="22" xfId="0" applyFont="1" applyBorder="1" applyAlignment="1">
      <alignment horizontal="left"/>
    </xf>
    <xf numFmtId="0" fontId="0" fillId="0" borderId="0" xfId="0" applyAlignment="1">
      <alignment horizontal="center"/>
    </xf>
    <xf numFmtId="0" fontId="5" fillId="0" borderId="18" xfId="0" applyFont="1" applyBorder="1" applyAlignment="1">
      <alignment horizontal="center" vertical="center"/>
    </xf>
    <xf numFmtId="0" fontId="5" fillId="0" borderId="20" xfId="0" applyFont="1" applyBorder="1" applyAlignment="1">
      <alignment vertical="center"/>
    </xf>
    <xf numFmtId="0" fontId="2" fillId="0" borderId="19" xfId="0" applyFont="1" applyBorder="1" applyAlignment="1">
      <alignment horizontal="center"/>
    </xf>
    <xf numFmtId="0" fontId="2" fillId="0" borderId="29" xfId="0" applyFont="1" applyBorder="1" applyAlignment="1">
      <alignment horizontal="center"/>
    </xf>
    <xf numFmtId="0" fontId="1" fillId="0" borderId="0" xfId="0" applyFont="1" applyAlignment="1">
      <alignment vertical="top"/>
    </xf>
    <xf numFmtId="0" fontId="0" fillId="2" borderId="1" xfId="0" applyFill="1" applyBorder="1" applyAlignment="1">
      <alignment horizont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xf>
    <xf numFmtId="0" fontId="0" fillId="2" borderId="2" xfId="0" applyFill="1" applyBorder="1" applyAlignment="1">
      <alignment horizontal="center"/>
    </xf>
    <xf numFmtId="0" fontId="2" fillId="0" borderId="34" xfId="0" applyFont="1" applyBorder="1" applyAlignment="1">
      <alignment horizontal="left"/>
    </xf>
    <xf numFmtId="0" fontId="8" fillId="0" borderId="2" xfId="0" applyFont="1" applyBorder="1"/>
    <xf numFmtId="0" fontId="8" fillId="0" borderId="7" xfId="0" applyFont="1" applyBorder="1"/>
    <xf numFmtId="0" fontId="8" fillId="0" borderId="1" xfId="0" applyFont="1" applyBorder="1"/>
    <xf numFmtId="0" fontId="8" fillId="0" borderId="6" xfId="0" applyFont="1" applyBorder="1"/>
    <xf numFmtId="0" fontId="8" fillId="0" borderId="9" xfId="0" applyFont="1" applyBorder="1"/>
    <xf numFmtId="0" fontId="8" fillId="0" borderId="10" xfId="0" applyFont="1" applyBorder="1"/>
    <xf numFmtId="0" fontId="2" fillId="0" borderId="11" xfId="0" applyFont="1" applyBorder="1" applyAlignment="1">
      <alignment horizontal="center"/>
    </xf>
    <xf numFmtId="0" fontId="2" fillId="0" borderId="2" xfId="0" applyFont="1" applyBorder="1" applyAlignment="1">
      <alignment horizontal="center"/>
    </xf>
    <xf numFmtId="1" fontId="0" fillId="0" borderId="7" xfId="0" applyNumberFormat="1" applyBorder="1"/>
    <xf numFmtId="0" fontId="2" fillId="0" borderId="1" xfId="0" applyFont="1" applyBorder="1" applyAlignment="1">
      <alignment horizontal="center"/>
    </xf>
    <xf numFmtId="1" fontId="0" fillId="0" borderId="6" xfId="0" applyNumberFormat="1" applyBorder="1"/>
    <xf numFmtId="0" fontId="2" fillId="0" borderId="5"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1" fontId="0" fillId="0" borderId="28" xfId="0" applyNumberFormat="1" applyBorder="1"/>
    <xf numFmtId="1" fontId="0" fillId="0" borderId="17" xfId="0" applyNumberFormat="1" applyBorder="1"/>
    <xf numFmtId="0" fontId="2" fillId="0" borderId="23" xfId="0" applyFont="1" applyBorder="1" applyAlignment="1">
      <alignment horizontal="center"/>
    </xf>
    <xf numFmtId="0" fontId="2" fillId="0" borderId="16" xfId="0" applyFont="1" applyBorder="1" applyAlignment="1">
      <alignment horizontal="center"/>
    </xf>
    <xf numFmtId="1" fontId="0" fillId="0" borderId="6" xfId="0" applyNumberFormat="1" applyBorder="1" applyAlignment="1">
      <alignment horizontal="right"/>
    </xf>
    <xf numFmtId="0" fontId="2" fillId="0" borderId="27" xfId="0" applyFont="1" applyBorder="1" applyAlignment="1">
      <alignment horizontal="center"/>
    </xf>
    <xf numFmtId="0" fontId="0" fillId="0" borderId="28" xfId="0" applyBorder="1" applyAlignment="1">
      <alignment horizontal="right"/>
    </xf>
    <xf numFmtId="1" fontId="0" fillId="0" borderId="24" xfId="0" applyNumberFormat="1" applyBorder="1"/>
    <xf numFmtId="0" fontId="0" fillId="0" borderId="6" xfId="0" applyBorder="1"/>
    <xf numFmtId="0" fontId="0" fillId="0" borderId="32" xfId="0" applyBorder="1"/>
    <xf numFmtId="0" fontId="0" fillId="0" borderId="28" xfId="0" applyBorder="1"/>
    <xf numFmtId="0" fontId="0" fillId="0" borderId="30" xfId="0" applyBorder="1"/>
    <xf numFmtId="1" fontId="0" fillId="0" borderId="33" xfId="0" applyNumberFormat="1" applyBorder="1"/>
    <xf numFmtId="0" fontId="2" fillId="0" borderId="8" xfId="0" applyFont="1" applyBorder="1" applyAlignment="1">
      <alignment horizontal="center"/>
    </xf>
    <xf numFmtId="0" fontId="2" fillId="0" borderId="9" xfId="0" applyFont="1" applyBorder="1" applyAlignment="1">
      <alignment horizontal="center"/>
    </xf>
    <xf numFmtId="0" fontId="2" fillId="0" borderId="15" xfId="0" applyFont="1" applyBorder="1" applyAlignment="1">
      <alignment horizontal="center"/>
    </xf>
    <xf numFmtId="0" fontId="0" fillId="0" borderId="31" xfId="0" applyBorder="1"/>
    <xf numFmtId="1" fontId="9" fillId="2" borderId="2" xfId="0" applyNumberFormat="1" applyFont="1" applyFill="1" applyBorder="1" applyAlignment="1">
      <alignment horizontal="center" vertical="center"/>
    </xf>
    <xf numFmtId="1" fontId="0" fillId="2" borderId="9" xfId="0" applyNumberFormat="1" applyFill="1" applyBorder="1" applyAlignment="1">
      <alignment horizontal="center" vertical="center"/>
    </xf>
    <xf numFmtId="1" fontId="10" fillId="0" borderId="6" xfId="0" applyNumberFormat="1" applyFont="1" applyBorder="1"/>
    <xf numFmtId="1" fontId="10" fillId="0" borderId="24" xfId="0" applyNumberFormat="1" applyFont="1" applyBorder="1"/>
    <xf numFmtId="1" fontId="10" fillId="0" borderId="7" xfId="0" applyNumberFormat="1" applyFont="1" applyBorder="1"/>
    <xf numFmtId="0" fontId="5" fillId="3" borderId="11" xfId="0" applyFont="1" applyFill="1" applyBorder="1" applyAlignment="1" applyProtection="1">
      <alignment vertical="center"/>
      <protection locked="0"/>
    </xf>
    <xf numFmtId="1" fontId="5" fillId="3" borderId="2" xfId="0" applyNumberFormat="1" applyFont="1" applyFill="1" applyBorder="1" applyAlignment="1" applyProtection="1">
      <alignment horizontal="center" vertical="center"/>
      <protection locked="0"/>
    </xf>
    <xf numFmtId="0" fontId="5" fillId="3" borderId="5" xfId="0" applyFont="1" applyFill="1" applyBorder="1" applyAlignment="1" applyProtection="1">
      <alignment vertical="center"/>
      <protection locked="0"/>
    </xf>
    <xf numFmtId="1" fontId="5" fillId="3" borderId="1"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1" fontId="9" fillId="2" borderId="1" xfId="0" applyNumberFormat="1" applyFont="1" applyFill="1" applyBorder="1" applyAlignment="1">
      <alignment horizontal="center" vertical="center"/>
    </xf>
    <xf numFmtId="165" fontId="0" fillId="3" borderId="1" xfId="0" applyNumberFormat="1" applyFill="1" applyBorder="1" applyAlignment="1" applyProtection="1">
      <alignment horizontal="right"/>
      <protection locked="0"/>
    </xf>
    <xf numFmtId="1" fontId="0" fillId="2" borderId="1" xfId="0" applyNumberFormat="1" applyFill="1" applyBorder="1" applyAlignment="1">
      <alignment horizontal="center" vertical="center"/>
    </xf>
    <xf numFmtId="165" fontId="0" fillId="2" borderId="9" xfId="0" applyNumberFormat="1" applyFill="1" applyBorder="1" applyAlignment="1">
      <alignment horizontal="right" vertical="center"/>
    </xf>
    <xf numFmtId="0" fontId="0" fillId="0" borderId="10" xfId="0" applyBorder="1"/>
    <xf numFmtId="165" fontId="0" fillId="3" borderId="2" xfId="0" applyNumberFormat="1" applyFill="1" applyBorder="1" applyAlignment="1" applyProtection="1">
      <alignment horizontal="right"/>
      <protection locked="0"/>
    </xf>
    <xf numFmtId="0" fontId="5" fillId="0" borderId="9" xfId="0" applyFont="1" applyBorder="1" applyAlignment="1">
      <alignment vertical="center"/>
    </xf>
    <xf numFmtId="0" fontId="5" fillId="0" borderId="10" xfId="0" applyFont="1" applyBorder="1" applyAlignment="1">
      <alignment horizontal="left" vertical="center"/>
    </xf>
    <xf numFmtId="3" fontId="5" fillId="2" borderId="1"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0" fillId="2" borderId="9" xfId="0" applyNumberFormat="1" applyFill="1" applyBorder="1" applyAlignment="1">
      <alignment horizontal="center" vertical="center"/>
    </xf>
    <xf numFmtId="3" fontId="9" fillId="2" borderId="2" xfId="0" applyNumberFormat="1" applyFont="1" applyFill="1" applyBorder="1" applyAlignment="1">
      <alignment horizontal="center" vertical="center"/>
    </xf>
    <xf numFmtId="0" fontId="0" fillId="4" borderId="7" xfId="0" applyFill="1" applyBorder="1" applyProtection="1">
      <protection locked="0"/>
    </xf>
    <xf numFmtId="0" fontId="0" fillId="4" borderId="6" xfId="0" applyFill="1" applyBorder="1" applyProtection="1">
      <protection locked="0"/>
    </xf>
    <xf numFmtId="0" fontId="1" fillId="4" borderId="0" xfId="0" applyFont="1" applyFill="1" applyAlignment="1">
      <alignment horizontal="left" vertical="top"/>
    </xf>
    <xf numFmtId="0" fontId="0" fillId="2" borderId="1" xfId="0" applyFill="1" applyBorder="1" applyAlignment="1">
      <alignment horizontal="center" vertical="center"/>
    </xf>
    <xf numFmtId="165" fontId="0" fillId="2"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1" fontId="0" fillId="2" borderId="4" xfId="0" applyNumberFormat="1" applyFill="1" applyBorder="1" applyAlignment="1">
      <alignment horizontal="center" vertical="center"/>
    </xf>
    <xf numFmtId="165" fontId="0" fillId="2" borderId="9" xfId="0" applyNumberFormat="1" applyFill="1" applyBorder="1" applyAlignment="1">
      <alignment horizontal="center" vertical="center"/>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8" xfId="0"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2" fillId="0" borderId="0" xfId="0" applyFont="1" applyAlignment="1">
      <alignment horizontal="left" vertical="top" wrapText="1"/>
    </xf>
    <xf numFmtId="0" fontId="3" fillId="0" borderId="0" xfId="0" applyFont="1" applyAlignment="1">
      <alignment horizontal="left" vertical="top" wrapText="1"/>
    </xf>
    <xf numFmtId="0" fontId="5" fillId="0" borderId="1" xfId="0" applyFont="1" applyBorder="1" applyAlignment="1">
      <alignment horizontal="center" vertical="top"/>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0" fillId="4" borderId="2" xfId="0" applyFill="1" applyBorder="1" applyAlignment="1" applyProtection="1">
      <alignment horizontal="center" vertical="top"/>
      <protection locked="0"/>
    </xf>
    <xf numFmtId="0" fontId="0" fillId="4" borderId="7" xfId="0" applyFill="1" applyBorder="1" applyAlignment="1" applyProtection="1">
      <alignment horizontal="center" vertical="top"/>
      <protection locked="0"/>
    </xf>
    <xf numFmtId="0" fontId="0" fillId="4" borderId="1" xfId="0" applyFill="1" applyBorder="1" applyAlignment="1" applyProtection="1">
      <alignment horizontal="center" vertical="top"/>
      <protection locked="0"/>
    </xf>
    <xf numFmtId="0" fontId="0" fillId="4" borderId="6" xfId="0" applyFill="1" applyBorder="1" applyAlignment="1" applyProtection="1">
      <alignment horizontal="center" vertical="top"/>
      <protection locked="0"/>
    </xf>
    <xf numFmtId="0" fontId="0" fillId="4" borderId="9" xfId="0" applyFill="1" applyBorder="1" applyAlignment="1" applyProtection="1">
      <alignment horizontal="center" vertical="top"/>
      <protection locked="0"/>
    </xf>
    <xf numFmtId="0" fontId="0" fillId="4" borderId="10" xfId="0" applyFill="1" applyBorder="1" applyAlignment="1" applyProtection="1">
      <alignment horizontal="center" vertical="top"/>
      <protection locked="0"/>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5" fillId="0" borderId="1" xfId="0" applyFont="1" applyBorder="1" applyAlignment="1">
      <alignment horizontal="right" vertical="top"/>
    </xf>
    <xf numFmtId="0" fontId="0" fillId="0" borderId="5"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vertical="center" wrapText="1"/>
    </xf>
    <xf numFmtId="0" fontId="0" fillId="0" borderId="1" xfId="0"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1B42-1CA2-4B3C-9381-F4104E8F7661}">
  <dimension ref="A1:J148"/>
  <sheetViews>
    <sheetView tabSelected="1" workbookViewId="0">
      <selection activeCell="B15" sqref="B15"/>
    </sheetView>
  </sheetViews>
  <sheetFormatPr defaultRowHeight="15" x14ac:dyDescent="0.25"/>
  <cols>
    <col min="1" max="1" width="4.42578125" customWidth="1"/>
    <col min="2" max="2" width="55.7109375" customWidth="1"/>
    <col min="3" max="3" width="10.5703125" customWidth="1"/>
    <col min="4" max="4" width="26.7109375" customWidth="1"/>
    <col min="5" max="7" width="15.7109375" customWidth="1"/>
    <col min="8" max="9" width="50.5703125" customWidth="1"/>
    <col min="10" max="10" width="50.7109375" customWidth="1"/>
    <col min="11" max="15" width="8.5703125" customWidth="1"/>
  </cols>
  <sheetData>
    <row r="1" spans="1:10" x14ac:dyDescent="0.25">
      <c r="A1" s="29" t="s">
        <v>401</v>
      </c>
      <c r="B1" s="29"/>
      <c r="C1" s="29"/>
      <c r="D1" s="29"/>
      <c r="E1" s="29"/>
      <c r="F1" s="9"/>
    </row>
    <row r="2" spans="1:10" x14ac:dyDescent="0.25">
      <c r="A2" s="9"/>
      <c r="B2" s="9"/>
      <c r="C2" s="9"/>
      <c r="D2" s="9"/>
      <c r="E2" s="9"/>
      <c r="F2" s="9"/>
    </row>
    <row r="3" spans="1:10" x14ac:dyDescent="0.25">
      <c r="A3" s="14"/>
      <c r="B3" s="8" t="s">
        <v>378</v>
      </c>
      <c r="C3" s="9"/>
      <c r="D3" s="9"/>
      <c r="E3" s="9"/>
      <c r="F3" s="9"/>
    </row>
    <row r="4" spans="1:10" x14ac:dyDescent="0.25">
      <c r="A4" s="15"/>
      <c r="B4" s="8" t="s">
        <v>379</v>
      </c>
      <c r="C4" s="9"/>
      <c r="D4" s="9"/>
      <c r="E4" s="9"/>
      <c r="F4" s="9"/>
    </row>
    <row r="5" spans="1:10" x14ac:dyDescent="0.25">
      <c r="A5" s="93"/>
      <c r="B5" s="8" t="s">
        <v>398</v>
      </c>
      <c r="C5" s="9"/>
      <c r="D5" s="9"/>
      <c r="E5" s="9"/>
      <c r="F5" s="9"/>
    </row>
    <row r="6" spans="1:10" x14ac:dyDescent="0.25">
      <c r="B6" s="2"/>
    </row>
    <row r="7" spans="1:10" x14ac:dyDescent="0.25">
      <c r="A7" t="s">
        <v>0</v>
      </c>
      <c r="B7" s="103" t="s">
        <v>1</v>
      </c>
      <c r="C7" s="103"/>
      <c r="D7" s="103"/>
      <c r="E7" s="103"/>
      <c r="F7" s="103"/>
      <c r="G7" s="103"/>
      <c r="H7" s="103"/>
    </row>
    <row r="8" spans="1:10" ht="170.1" customHeight="1" x14ac:dyDescent="0.25">
      <c r="A8" s="3">
        <v>1</v>
      </c>
      <c r="B8" s="102" t="s">
        <v>399</v>
      </c>
      <c r="C8" s="102"/>
      <c r="D8" s="102"/>
      <c r="E8" s="102"/>
      <c r="F8" s="102"/>
      <c r="G8" s="102"/>
      <c r="H8" s="102"/>
    </row>
    <row r="9" spans="1:10" ht="30" customHeight="1" x14ac:dyDescent="0.25">
      <c r="A9" s="3">
        <v>2</v>
      </c>
      <c r="B9" s="102" t="s">
        <v>380</v>
      </c>
      <c r="C9" s="102"/>
      <c r="D9" s="102"/>
      <c r="E9" s="102"/>
      <c r="F9" s="102"/>
      <c r="G9" s="102"/>
      <c r="H9" s="102"/>
    </row>
    <row r="10" spans="1:10" ht="30" customHeight="1" x14ac:dyDescent="0.25">
      <c r="A10" s="3">
        <v>3</v>
      </c>
      <c r="B10" s="103" t="s">
        <v>383</v>
      </c>
      <c r="C10" s="103"/>
      <c r="D10" s="103"/>
      <c r="E10" s="103"/>
      <c r="F10" s="103"/>
      <c r="G10" s="103"/>
      <c r="H10" s="103"/>
    </row>
    <row r="11" spans="1:10" ht="30" customHeight="1" x14ac:dyDescent="0.25">
      <c r="A11" s="102" t="s">
        <v>384</v>
      </c>
      <c r="B11" s="102"/>
      <c r="C11" s="102"/>
      <c r="D11" s="102"/>
      <c r="E11" s="102"/>
      <c r="F11" s="102"/>
      <c r="G11" s="102"/>
      <c r="H11" s="102"/>
    </row>
    <row r="12" spans="1:10" ht="15.75" thickBot="1" x14ac:dyDescent="0.3"/>
    <row r="13" spans="1:10" x14ac:dyDescent="0.25">
      <c r="B13" s="99" t="s">
        <v>6</v>
      </c>
      <c r="C13" s="100"/>
      <c r="D13" s="100"/>
      <c r="E13" s="100"/>
      <c r="F13" s="100"/>
      <c r="G13" s="100"/>
      <c r="H13" s="100"/>
      <c r="I13" s="100"/>
      <c r="J13" s="101"/>
    </row>
    <row r="14" spans="1:10" ht="15.75" thickBot="1" x14ac:dyDescent="0.3">
      <c r="B14" s="6" t="s">
        <v>7</v>
      </c>
      <c r="C14" s="7" t="s">
        <v>2</v>
      </c>
      <c r="D14" s="7" t="s">
        <v>3</v>
      </c>
      <c r="E14" s="7" t="s">
        <v>369</v>
      </c>
      <c r="F14" s="7" t="s">
        <v>370</v>
      </c>
      <c r="G14" s="7" t="s">
        <v>8</v>
      </c>
      <c r="H14" s="7" t="s">
        <v>4</v>
      </c>
      <c r="I14" s="85" t="s">
        <v>359</v>
      </c>
      <c r="J14" s="86" t="s">
        <v>397</v>
      </c>
    </row>
    <row r="15" spans="1:10" x14ac:dyDescent="0.25">
      <c r="B15" s="71"/>
      <c r="C15" s="72"/>
      <c r="D15" s="10">
        <f>MROUND(C15,5)</f>
        <v>0</v>
      </c>
      <c r="E15" s="33" t="str">
        <f>IF(ISNA(VLOOKUP(B15,'Kenmerken boomsoorten'!$A$2:$D$347,2,FALSE))," ",VLOOKUP(B15,'Kenmerken boomsoorten'!$A$2:$D$347,2,FALSE))</f>
        <v xml:space="preserve"> </v>
      </c>
      <c r="F15" s="33" t="str">
        <f>IF(ISNA(VLOOKUP(B15,'Kenmerken boomsoorten'!$A$2:$D$347,3,FALSE))," ",VLOOKUP(B15,'Kenmerken boomsoorten'!$A$2:$D$347,3,FALSE))</f>
        <v xml:space="preserve"> </v>
      </c>
      <c r="G15" s="33" t="str">
        <f>IF(ISNA(VLOOKUP(B15,'Kenmerken boomsoorten'!$A$2:$D$347,4,FALSE))," ",VLOOKUP(B15,'Kenmerken boomsoorten'!$A$2:$D$347,4,FALSE))</f>
        <v xml:space="preserve"> </v>
      </c>
      <c r="H15" s="66" t="str" cm="1">
        <f t="array" ref="H15">IF(ISNA(INDEX(Boomkroonvolumetabel!$E$2:$E$277,MATCH(1,('Rekenblad combinatie'!D15=Boomkroonvolumetabel!$A$2:$A$277)*('Rekenblad combinatie'!E15=Boomkroonvolumetabel!$B$2:$B$277)*('Rekenblad combinatie'!F15=Boomkroonvolumetabel!$C$2:$C$277)*('Rekenblad combinatie'!G15=Boomkroonvolumetabel!$D$2:$D$277),0))),"0",INDEX(Boomkroonvolumetabel!$E$2:$E$277,MATCH(1,('Rekenblad combinatie'!D15=Boomkroonvolumetabel!$A$2:$A$277)*('Rekenblad combinatie'!E15=Boomkroonvolumetabel!$B$2:$B$277)*('Rekenblad combinatie'!F15=Boomkroonvolumetabel!$C$2:$C$277)*('Rekenblad combinatie'!G15=Boomkroonvolumetabel!$D$2:$D$277),0)))</f>
        <v>0</v>
      </c>
      <c r="I15" s="84"/>
      <c r="J15" s="91"/>
    </row>
    <row r="16" spans="1:10" x14ac:dyDescent="0.25">
      <c r="B16" s="73"/>
      <c r="C16" s="74"/>
      <c r="D16" s="13">
        <f t="shared" ref="D16:D64" si="0">MROUND(C16,5)</f>
        <v>0</v>
      </c>
      <c r="E16" s="30" t="str">
        <f>IF(ISNA(VLOOKUP(B16,'Kenmerken boomsoorten'!$A$2:$D$347,2,FALSE))," ",VLOOKUP(B16,'Kenmerken boomsoorten'!$A$2:$D$347,2,FALSE))</f>
        <v xml:space="preserve"> </v>
      </c>
      <c r="F16" s="30" t="str">
        <f>IF(ISNA(VLOOKUP(B16,'Kenmerken boomsoorten'!$A$2:$D$347,3,FALSE))," ",VLOOKUP(B16,'Kenmerken boomsoorten'!$A$2:$D$347,3,FALSE))</f>
        <v xml:space="preserve"> </v>
      </c>
      <c r="G16" s="30" t="str">
        <f>IF(ISNA(VLOOKUP(B16,'Kenmerken boomsoorten'!$A$2:$D$347,4,FALSE))," ",VLOOKUP(B16,'Kenmerken boomsoorten'!$A$2:$D$347,4,FALSE))</f>
        <v xml:space="preserve"> </v>
      </c>
      <c r="H16" s="79" t="str" cm="1">
        <f t="array" ref="H16">IF(ISNA(INDEX(Boomkroonvolumetabel!$E$2:$E$277,MATCH(1,('Rekenblad combinatie'!D16=Boomkroonvolumetabel!$A$2:$A$277)*('Rekenblad combinatie'!E16=Boomkroonvolumetabel!$B$2:$B$277)*('Rekenblad combinatie'!F16=Boomkroonvolumetabel!$C$2:$C$277)*('Rekenblad combinatie'!G16=Boomkroonvolumetabel!$D$2:$D$277),0))),"0",INDEX(Boomkroonvolumetabel!$E$2:$E$277,MATCH(1,('Rekenblad combinatie'!D16=Boomkroonvolumetabel!$A$2:$A$277)*('Rekenblad combinatie'!E16=Boomkroonvolumetabel!$B$2:$B$277)*('Rekenblad combinatie'!F16=Boomkroonvolumetabel!$C$2:$C$277)*('Rekenblad combinatie'!G16=Boomkroonvolumetabel!$D$2:$D$277),0)))</f>
        <v>0</v>
      </c>
      <c r="I16" s="80"/>
      <c r="J16" s="92"/>
    </row>
    <row r="17" spans="2:10" x14ac:dyDescent="0.25">
      <c r="B17" s="73"/>
      <c r="C17" s="74"/>
      <c r="D17" s="13">
        <f t="shared" si="0"/>
        <v>0</v>
      </c>
      <c r="E17" s="30" t="str">
        <f>IF(ISNA(VLOOKUP(B17,'Kenmerken boomsoorten'!$A$2:$D$347,2,FALSE))," ",VLOOKUP(B17,'Kenmerken boomsoorten'!$A$2:$D$347,2,FALSE))</f>
        <v xml:space="preserve"> </v>
      </c>
      <c r="F17" s="30" t="str">
        <f>IF(ISNA(VLOOKUP(B17,'Kenmerken boomsoorten'!$A$2:$D$347,3,FALSE))," ",VLOOKUP(B17,'Kenmerken boomsoorten'!$A$2:$D$347,3,FALSE))</f>
        <v xml:space="preserve"> </v>
      </c>
      <c r="G17" s="30" t="str">
        <f>IF(ISNA(VLOOKUP(B17,'Kenmerken boomsoorten'!$A$2:$D$347,4,FALSE))," ",VLOOKUP(B17,'Kenmerken boomsoorten'!$A$2:$D$347,4,FALSE))</f>
        <v xml:space="preserve"> </v>
      </c>
      <c r="H17" s="79" t="str" cm="1">
        <f t="array" ref="H17">IF(ISNA(INDEX(Boomkroonvolumetabel!$E$2:$E$277,MATCH(1,('Rekenblad combinatie'!D17=Boomkroonvolumetabel!$A$2:$A$277)*('Rekenblad combinatie'!E17=Boomkroonvolumetabel!$B$2:$B$277)*('Rekenblad combinatie'!F17=Boomkroonvolumetabel!$C$2:$C$277)*('Rekenblad combinatie'!G17=Boomkroonvolumetabel!$D$2:$D$277),0))),"0",INDEX(Boomkroonvolumetabel!$E$2:$E$277,MATCH(1,('Rekenblad combinatie'!D17=Boomkroonvolumetabel!$A$2:$A$277)*('Rekenblad combinatie'!E17=Boomkroonvolumetabel!$B$2:$B$277)*('Rekenblad combinatie'!F17=Boomkroonvolumetabel!$C$2:$C$277)*('Rekenblad combinatie'!G17=Boomkroonvolumetabel!$D$2:$D$277),0)))</f>
        <v>0</v>
      </c>
      <c r="I17" s="80"/>
      <c r="J17" s="92"/>
    </row>
    <row r="18" spans="2:10" x14ac:dyDescent="0.25">
      <c r="B18" s="73"/>
      <c r="C18" s="74"/>
      <c r="D18" s="13">
        <f t="shared" si="0"/>
        <v>0</v>
      </c>
      <c r="E18" s="30" t="str">
        <f>IF(ISNA(VLOOKUP(B18,'Kenmerken boomsoorten'!$A$2:$D$347,2,FALSE))," ",VLOOKUP(B18,'Kenmerken boomsoorten'!$A$2:$D$347,2,FALSE))</f>
        <v xml:space="preserve"> </v>
      </c>
      <c r="F18" s="30" t="str">
        <f>IF(ISNA(VLOOKUP(B18,'Kenmerken boomsoorten'!$A$2:$D$347,3,FALSE))," ",VLOOKUP(B18,'Kenmerken boomsoorten'!$A$2:$D$347,3,FALSE))</f>
        <v xml:space="preserve"> </v>
      </c>
      <c r="G18" s="30" t="str">
        <f>IF(ISNA(VLOOKUP(B18,'Kenmerken boomsoorten'!$A$2:$D$347,4,FALSE))," ",VLOOKUP(B18,'Kenmerken boomsoorten'!$A$2:$D$347,4,FALSE))</f>
        <v xml:space="preserve"> </v>
      </c>
      <c r="H18" s="79" t="str" cm="1">
        <f t="array" ref="H18">IF(ISNA(INDEX(Boomkroonvolumetabel!$E$2:$E$277,MATCH(1,('Rekenblad combinatie'!D18=Boomkroonvolumetabel!$A$2:$A$277)*('Rekenblad combinatie'!E18=Boomkroonvolumetabel!$B$2:$B$277)*('Rekenblad combinatie'!F18=Boomkroonvolumetabel!$C$2:$C$277)*('Rekenblad combinatie'!G18=Boomkroonvolumetabel!$D$2:$D$277),0))),"0",INDEX(Boomkroonvolumetabel!$E$2:$E$277,MATCH(1,('Rekenblad combinatie'!D18=Boomkroonvolumetabel!$A$2:$A$277)*('Rekenblad combinatie'!E18=Boomkroonvolumetabel!$B$2:$B$277)*('Rekenblad combinatie'!F18=Boomkroonvolumetabel!$C$2:$C$277)*('Rekenblad combinatie'!G18=Boomkroonvolumetabel!$D$2:$D$277),0)))</f>
        <v>0</v>
      </c>
      <c r="I18" s="80"/>
      <c r="J18" s="92"/>
    </row>
    <row r="19" spans="2:10" x14ac:dyDescent="0.25">
      <c r="B19" s="73"/>
      <c r="C19" s="74"/>
      <c r="D19" s="13">
        <f t="shared" si="0"/>
        <v>0</v>
      </c>
      <c r="E19" s="30" t="str">
        <f>IF(ISNA(VLOOKUP(B19,'Kenmerken boomsoorten'!$A$2:$D$347,2,FALSE))," ",VLOOKUP(B19,'Kenmerken boomsoorten'!$A$2:$D$347,2,FALSE))</f>
        <v xml:space="preserve"> </v>
      </c>
      <c r="F19" s="30" t="str">
        <f>IF(ISNA(VLOOKUP(B19,'Kenmerken boomsoorten'!$A$2:$D$347,3,FALSE))," ",VLOOKUP(B19,'Kenmerken boomsoorten'!$A$2:$D$347,3,FALSE))</f>
        <v xml:space="preserve"> </v>
      </c>
      <c r="G19" s="30" t="str">
        <f>IF(ISNA(VLOOKUP(B19,'Kenmerken boomsoorten'!$A$2:$D$347,4,FALSE))," ",VLOOKUP(B19,'Kenmerken boomsoorten'!$A$2:$D$347,4,FALSE))</f>
        <v xml:space="preserve"> </v>
      </c>
      <c r="H19" s="79" t="str" cm="1">
        <f t="array" ref="H19">IF(ISNA(INDEX(Boomkroonvolumetabel!$E$2:$E$277,MATCH(1,('Rekenblad combinatie'!D19=Boomkroonvolumetabel!$A$2:$A$277)*('Rekenblad combinatie'!E19=Boomkroonvolumetabel!$B$2:$B$277)*('Rekenblad combinatie'!F19=Boomkroonvolumetabel!$C$2:$C$277)*('Rekenblad combinatie'!G19=Boomkroonvolumetabel!$D$2:$D$277),0))),"0",INDEX(Boomkroonvolumetabel!$E$2:$E$277,MATCH(1,('Rekenblad combinatie'!D19=Boomkroonvolumetabel!$A$2:$A$277)*('Rekenblad combinatie'!E19=Boomkroonvolumetabel!$B$2:$B$277)*('Rekenblad combinatie'!F19=Boomkroonvolumetabel!$C$2:$C$277)*('Rekenblad combinatie'!G19=Boomkroonvolumetabel!$D$2:$D$277),0)))</f>
        <v>0</v>
      </c>
      <c r="I19" s="80"/>
      <c r="J19" s="92"/>
    </row>
    <row r="20" spans="2:10" x14ac:dyDescent="0.25">
      <c r="B20" s="73"/>
      <c r="C20" s="74"/>
      <c r="D20" s="13">
        <f t="shared" si="0"/>
        <v>0</v>
      </c>
      <c r="E20" s="30" t="str">
        <f>IF(ISNA(VLOOKUP(B20,'Kenmerken boomsoorten'!$A$2:$D$347,2,FALSE))," ",VLOOKUP(B20,'Kenmerken boomsoorten'!$A$2:$D$347,2,FALSE))</f>
        <v xml:space="preserve"> </v>
      </c>
      <c r="F20" s="30" t="str">
        <f>IF(ISNA(VLOOKUP(B20,'Kenmerken boomsoorten'!$A$2:$D$347,3,FALSE))," ",VLOOKUP(B20,'Kenmerken boomsoorten'!$A$2:$D$347,3,FALSE))</f>
        <v xml:space="preserve"> </v>
      </c>
      <c r="G20" s="30" t="str">
        <f>IF(ISNA(VLOOKUP(B20,'Kenmerken boomsoorten'!$A$2:$D$347,4,FALSE))," ",VLOOKUP(B20,'Kenmerken boomsoorten'!$A$2:$D$347,4,FALSE))</f>
        <v xml:space="preserve"> </v>
      </c>
      <c r="H20" s="79" t="str" cm="1">
        <f t="array" ref="H20">IF(ISNA(INDEX(Boomkroonvolumetabel!$E$2:$E$277,MATCH(1,('Rekenblad combinatie'!D20=Boomkroonvolumetabel!$A$2:$A$277)*('Rekenblad combinatie'!E20=Boomkroonvolumetabel!$B$2:$B$277)*('Rekenblad combinatie'!F20=Boomkroonvolumetabel!$C$2:$C$277)*('Rekenblad combinatie'!G20=Boomkroonvolumetabel!$D$2:$D$277),0))),"0",INDEX(Boomkroonvolumetabel!$E$2:$E$277,MATCH(1,('Rekenblad combinatie'!D20=Boomkroonvolumetabel!$A$2:$A$277)*('Rekenblad combinatie'!E20=Boomkroonvolumetabel!$B$2:$B$277)*('Rekenblad combinatie'!F20=Boomkroonvolumetabel!$C$2:$C$277)*('Rekenblad combinatie'!G20=Boomkroonvolumetabel!$D$2:$D$277),0)))</f>
        <v>0</v>
      </c>
      <c r="I20" s="80"/>
      <c r="J20" s="92"/>
    </row>
    <row r="21" spans="2:10" x14ac:dyDescent="0.25">
      <c r="B21" s="73"/>
      <c r="C21" s="74"/>
      <c r="D21" s="13">
        <f t="shared" si="0"/>
        <v>0</v>
      </c>
      <c r="E21" s="30" t="str">
        <f>IF(ISNA(VLOOKUP(B21,'Kenmerken boomsoorten'!$A$2:$D$347,2,FALSE))," ",VLOOKUP(B21,'Kenmerken boomsoorten'!$A$2:$D$347,2,FALSE))</f>
        <v xml:space="preserve"> </v>
      </c>
      <c r="F21" s="30" t="str">
        <f>IF(ISNA(VLOOKUP(B21,'Kenmerken boomsoorten'!$A$2:$D$347,3,FALSE))," ",VLOOKUP(B21,'Kenmerken boomsoorten'!$A$2:$D$347,3,FALSE))</f>
        <v xml:space="preserve"> </v>
      </c>
      <c r="G21" s="30" t="str">
        <f>IF(ISNA(VLOOKUP(B21,'Kenmerken boomsoorten'!$A$2:$D$347,4,FALSE))," ",VLOOKUP(B21,'Kenmerken boomsoorten'!$A$2:$D$347,4,FALSE))</f>
        <v xml:space="preserve"> </v>
      </c>
      <c r="H21" s="79" t="str" cm="1">
        <f t="array" ref="H21">IF(ISNA(INDEX(Boomkroonvolumetabel!$E$2:$E$277,MATCH(1,('Rekenblad combinatie'!D21=Boomkroonvolumetabel!$A$2:$A$277)*('Rekenblad combinatie'!E21=Boomkroonvolumetabel!$B$2:$B$277)*('Rekenblad combinatie'!F21=Boomkroonvolumetabel!$C$2:$C$277)*('Rekenblad combinatie'!G21=Boomkroonvolumetabel!$D$2:$D$277),0))),"0",INDEX(Boomkroonvolumetabel!$E$2:$E$277,MATCH(1,('Rekenblad combinatie'!D21=Boomkroonvolumetabel!$A$2:$A$277)*('Rekenblad combinatie'!E21=Boomkroonvolumetabel!$B$2:$B$277)*('Rekenblad combinatie'!F21=Boomkroonvolumetabel!$C$2:$C$277)*('Rekenblad combinatie'!G21=Boomkroonvolumetabel!$D$2:$D$277),0)))</f>
        <v>0</v>
      </c>
      <c r="I21" s="80"/>
      <c r="J21" s="92"/>
    </row>
    <row r="22" spans="2:10" x14ac:dyDescent="0.25">
      <c r="B22" s="73"/>
      <c r="C22" s="74"/>
      <c r="D22" s="13">
        <f t="shared" si="0"/>
        <v>0</v>
      </c>
      <c r="E22" s="30" t="str">
        <f>IF(ISNA(VLOOKUP(B22,'Kenmerken boomsoorten'!$A$2:$D$347,2,FALSE))," ",VLOOKUP(B22,'Kenmerken boomsoorten'!$A$2:$D$347,2,FALSE))</f>
        <v xml:space="preserve"> </v>
      </c>
      <c r="F22" s="30" t="str">
        <f>IF(ISNA(VLOOKUP(B22,'Kenmerken boomsoorten'!$A$2:$D$347,3,FALSE))," ",VLOOKUP(B22,'Kenmerken boomsoorten'!$A$2:$D$347,3,FALSE))</f>
        <v xml:space="preserve"> </v>
      </c>
      <c r="G22" s="30" t="str">
        <f>IF(ISNA(VLOOKUP(B22,'Kenmerken boomsoorten'!$A$2:$D$347,4,FALSE))," ",VLOOKUP(B22,'Kenmerken boomsoorten'!$A$2:$D$347,4,FALSE))</f>
        <v xml:space="preserve"> </v>
      </c>
      <c r="H22" s="79" t="str" cm="1">
        <f t="array" ref="H22">IF(ISNA(INDEX(Boomkroonvolumetabel!$E$2:$E$277,MATCH(1,('Rekenblad combinatie'!D22=Boomkroonvolumetabel!$A$2:$A$277)*('Rekenblad combinatie'!E22=Boomkroonvolumetabel!$B$2:$B$277)*('Rekenblad combinatie'!F22=Boomkroonvolumetabel!$C$2:$C$277)*('Rekenblad combinatie'!G22=Boomkroonvolumetabel!$D$2:$D$277),0))),"0",INDEX(Boomkroonvolumetabel!$E$2:$E$277,MATCH(1,('Rekenblad combinatie'!D22=Boomkroonvolumetabel!$A$2:$A$277)*('Rekenblad combinatie'!E22=Boomkroonvolumetabel!$B$2:$B$277)*('Rekenblad combinatie'!F22=Boomkroonvolumetabel!$C$2:$C$277)*('Rekenblad combinatie'!G22=Boomkroonvolumetabel!$D$2:$D$277),0)))</f>
        <v>0</v>
      </c>
      <c r="I22" s="80"/>
      <c r="J22" s="92"/>
    </row>
    <row r="23" spans="2:10" x14ac:dyDescent="0.25">
      <c r="B23" s="73"/>
      <c r="C23" s="74"/>
      <c r="D23" s="13">
        <f t="shared" ref="D23:D42" si="1">MROUND(C23,5)</f>
        <v>0</v>
      </c>
      <c r="E23" s="30" t="str">
        <f>IF(ISNA(VLOOKUP(B23,'Kenmerken boomsoorten'!$A$2:$D$347,2,FALSE))," ",VLOOKUP(B23,'Kenmerken boomsoorten'!$A$2:$D$347,2,FALSE))</f>
        <v xml:space="preserve"> </v>
      </c>
      <c r="F23" s="30" t="str">
        <f>IF(ISNA(VLOOKUP(B23,'Kenmerken boomsoorten'!$A$2:$D$347,3,FALSE))," ",VLOOKUP(B23,'Kenmerken boomsoorten'!$A$2:$D$347,3,FALSE))</f>
        <v xml:space="preserve"> </v>
      </c>
      <c r="G23" s="30" t="str">
        <f>IF(ISNA(VLOOKUP(B23,'Kenmerken boomsoorten'!$A$2:$D$347,4,FALSE))," ",VLOOKUP(B23,'Kenmerken boomsoorten'!$A$2:$D$347,4,FALSE))</f>
        <v xml:space="preserve"> </v>
      </c>
      <c r="H23" s="79" t="str" cm="1">
        <f t="array" ref="H23">IF(ISNA(INDEX(Boomkroonvolumetabel!$E$2:$E$277,MATCH(1,('Rekenblad combinatie'!D23=Boomkroonvolumetabel!$A$2:$A$277)*('Rekenblad combinatie'!E23=Boomkroonvolumetabel!$B$2:$B$277)*('Rekenblad combinatie'!F23=Boomkroonvolumetabel!$C$2:$C$277)*('Rekenblad combinatie'!G23=Boomkroonvolumetabel!$D$2:$D$277),0))),"0",INDEX(Boomkroonvolumetabel!$E$2:$E$277,MATCH(1,('Rekenblad combinatie'!D23=Boomkroonvolumetabel!$A$2:$A$277)*('Rekenblad combinatie'!E23=Boomkroonvolumetabel!$B$2:$B$277)*('Rekenblad combinatie'!F23=Boomkroonvolumetabel!$C$2:$C$277)*('Rekenblad combinatie'!G23=Boomkroonvolumetabel!$D$2:$D$277),0)))</f>
        <v>0</v>
      </c>
      <c r="I23" s="80"/>
      <c r="J23" s="92"/>
    </row>
    <row r="24" spans="2:10" x14ac:dyDescent="0.25">
      <c r="B24" s="73"/>
      <c r="C24" s="74"/>
      <c r="D24" s="13">
        <f t="shared" si="1"/>
        <v>0</v>
      </c>
      <c r="E24" s="30" t="str">
        <f>IF(ISNA(VLOOKUP(B24,'Kenmerken boomsoorten'!$A$2:$D$347,2,FALSE))," ",VLOOKUP(B24,'Kenmerken boomsoorten'!$A$2:$D$347,2,FALSE))</f>
        <v xml:space="preserve"> </v>
      </c>
      <c r="F24" s="30" t="str">
        <f>IF(ISNA(VLOOKUP(B24,'Kenmerken boomsoorten'!$A$2:$D$347,3,FALSE))," ",VLOOKUP(B24,'Kenmerken boomsoorten'!$A$2:$D$347,3,FALSE))</f>
        <v xml:space="preserve"> </v>
      </c>
      <c r="G24" s="30" t="str">
        <f>IF(ISNA(VLOOKUP(B24,'Kenmerken boomsoorten'!$A$2:$D$347,4,FALSE))," ",VLOOKUP(B24,'Kenmerken boomsoorten'!$A$2:$D$347,4,FALSE))</f>
        <v xml:space="preserve"> </v>
      </c>
      <c r="H24" s="79" t="str" cm="1">
        <f t="array" ref="H24">IF(ISNA(INDEX(Boomkroonvolumetabel!$E$2:$E$277,MATCH(1,('Rekenblad combinatie'!D24=Boomkroonvolumetabel!$A$2:$A$277)*('Rekenblad combinatie'!E24=Boomkroonvolumetabel!$B$2:$B$277)*('Rekenblad combinatie'!F24=Boomkroonvolumetabel!$C$2:$C$277)*('Rekenblad combinatie'!G24=Boomkroonvolumetabel!$D$2:$D$277),0))),"0",INDEX(Boomkroonvolumetabel!$E$2:$E$277,MATCH(1,('Rekenblad combinatie'!D24=Boomkroonvolumetabel!$A$2:$A$277)*('Rekenblad combinatie'!E24=Boomkroonvolumetabel!$B$2:$B$277)*('Rekenblad combinatie'!F24=Boomkroonvolumetabel!$C$2:$C$277)*('Rekenblad combinatie'!G24=Boomkroonvolumetabel!$D$2:$D$277),0)))</f>
        <v>0</v>
      </c>
      <c r="I24" s="80"/>
      <c r="J24" s="92"/>
    </row>
    <row r="25" spans="2:10" x14ac:dyDescent="0.25">
      <c r="B25" s="73"/>
      <c r="C25" s="74"/>
      <c r="D25" s="13">
        <f t="shared" si="1"/>
        <v>0</v>
      </c>
      <c r="E25" s="30" t="str">
        <f>IF(ISNA(VLOOKUP(B25,'Kenmerken boomsoorten'!$A$2:$D$347,2,FALSE))," ",VLOOKUP(B25,'Kenmerken boomsoorten'!$A$2:$D$347,2,FALSE))</f>
        <v xml:space="preserve"> </v>
      </c>
      <c r="F25" s="30" t="str">
        <f>IF(ISNA(VLOOKUP(B25,'Kenmerken boomsoorten'!$A$2:$D$347,3,FALSE))," ",VLOOKUP(B25,'Kenmerken boomsoorten'!$A$2:$D$347,3,FALSE))</f>
        <v xml:space="preserve"> </v>
      </c>
      <c r="G25" s="30" t="str">
        <f>IF(ISNA(VLOOKUP(B25,'Kenmerken boomsoorten'!$A$2:$D$347,4,FALSE))," ",VLOOKUP(B25,'Kenmerken boomsoorten'!$A$2:$D$347,4,FALSE))</f>
        <v xml:space="preserve"> </v>
      </c>
      <c r="H25" s="79" t="str" cm="1">
        <f t="array" ref="H25">IF(ISNA(INDEX(Boomkroonvolumetabel!$E$2:$E$277,MATCH(1,('Rekenblad combinatie'!D25=Boomkroonvolumetabel!$A$2:$A$277)*('Rekenblad combinatie'!E25=Boomkroonvolumetabel!$B$2:$B$277)*('Rekenblad combinatie'!F25=Boomkroonvolumetabel!$C$2:$C$277)*('Rekenblad combinatie'!G25=Boomkroonvolumetabel!$D$2:$D$277),0))),"0",INDEX(Boomkroonvolumetabel!$E$2:$E$277,MATCH(1,('Rekenblad combinatie'!D25=Boomkroonvolumetabel!$A$2:$A$277)*('Rekenblad combinatie'!E25=Boomkroonvolumetabel!$B$2:$B$277)*('Rekenblad combinatie'!F25=Boomkroonvolumetabel!$C$2:$C$277)*('Rekenblad combinatie'!G25=Boomkroonvolumetabel!$D$2:$D$277),0)))</f>
        <v>0</v>
      </c>
      <c r="I25" s="80"/>
      <c r="J25" s="92"/>
    </row>
    <row r="26" spans="2:10" x14ac:dyDescent="0.25">
      <c r="B26" s="73"/>
      <c r="C26" s="74"/>
      <c r="D26" s="13">
        <f t="shared" si="1"/>
        <v>0</v>
      </c>
      <c r="E26" s="30" t="str">
        <f>IF(ISNA(VLOOKUP(B26,'Kenmerken boomsoorten'!$A$2:$D$347,2,FALSE))," ",VLOOKUP(B26,'Kenmerken boomsoorten'!$A$2:$D$347,2,FALSE))</f>
        <v xml:space="preserve"> </v>
      </c>
      <c r="F26" s="30" t="str">
        <f>IF(ISNA(VLOOKUP(B26,'Kenmerken boomsoorten'!$A$2:$D$347,3,FALSE))," ",VLOOKUP(B26,'Kenmerken boomsoorten'!$A$2:$D$347,3,FALSE))</f>
        <v xml:space="preserve"> </v>
      </c>
      <c r="G26" s="30" t="str">
        <f>IF(ISNA(VLOOKUP(B26,'Kenmerken boomsoorten'!$A$2:$D$347,4,FALSE))," ",VLOOKUP(B26,'Kenmerken boomsoorten'!$A$2:$D$347,4,FALSE))</f>
        <v xml:space="preserve"> </v>
      </c>
      <c r="H26" s="79" t="str" cm="1">
        <f t="array" ref="H26">IF(ISNA(INDEX(Boomkroonvolumetabel!$E$2:$E$277,MATCH(1,('Rekenblad combinatie'!D26=Boomkroonvolumetabel!$A$2:$A$277)*('Rekenblad combinatie'!E26=Boomkroonvolumetabel!$B$2:$B$277)*('Rekenblad combinatie'!F26=Boomkroonvolumetabel!$C$2:$C$277)*('Rekenblad combinatie'!G26=Boomkroonvolumetabel!$D$2:$D$277),0))),"0",INDEX(Boomkroonvolumetabel!$E$2:$E$277,MATCH(1,('Rekenblad combinatie'!D26=Boomkroonvolumetabel!$A$2:$A$277)*('Rekenblad combinatie'!E26=Boomkroonvolumetabel!$B$2:$B$277)*('Rekenblad combinatie'!F26=Boomkroonvolumetabel!$C$2:$C$277)*('Rekenblad combinatie'!G26=Boomkroonvolumetabel!$D$2:$D$277),0)))</f>
        <v>0</v>
      </c>
      <c r="I26" s="80"/>
      <c r="J26" s="92"/>
    </row>
    <row r="27" spans="2:10" x14ac:dyDescent="0.25">
      <c r="B27" s="73"/>
      <c r="C27" s="74"/>
      <c r="D27" s="13">
        <f t="shared" si="1"/>
        <v>0</v>
      </c>
      <c r="E27" s="30" t="str">
        <f>IF(ISNA(VLOOKUP(B27,'Kenmerken boomsoorten'!$A$2:$D$347,2,FALSE))," ",VLOOKUP(B27,'Kenmerken boomsoorten'!$A$2:$D$347,2,FALSE))</f>
        <v xml:space="preserve"> </v>
      </c>
      <c r="F27" s="30" t="str">
        <f>IF(ISNA(VLOOKUP(B27,'Kenmerken boomsoorten'!$A$2:$D$347,3,FALSE))," ",VLOOKUP(B27,'Kenmerken boomsoorten'!$A$2:$D$347,3,FALSE))</f>
        <v xml:space="preserve"> </v>
      </c>
      <c r="G27" s="30" t="str">
        <f>IF(ISNA(VLOOKUP(B27,'Kenmerken boomsoorten'!$A$2:$D$347,4,FALSE))," ",VLOOKUP(B27,'Kenmerken boomsoorten'!$A$2:$D$347,4,FALSE))</f>
        <v xml:space="preserve"> </v>
      </c>
      <c r="H27" s="79" t="str" cm="1">
        <f t="array" ref="H27">IF(ISNA(INDEX(Boomkroonvolumetabel!$E$2:$E$277,MATCH(1,('Rekenblad combinatie'!D27=Boomkroonvolumetabel!$A$2:$A$277)*('Rekenblad combinatie'!E27=Boomkroonvolumetabel!$B$2:$B$277)*('Rekenblad combinatie'!F27=Boomkroonvolumetabel!$C$2:$C$277)*('Rekenblad combinatie'!G27=Boomkroonvolumetabel!$D$2:$D$277),0))),"0",INDEX(Boomkroonvolumetabel!$E$2:$E$277,MATCH(1,('Rekenblad combinatie'!D27=Boomkroonvolumetabel!$A$2:$A$277)*('Rekenblad combinatie'!E27=Boomkroonvolumetabel!$B$2:$B$277)*('Rekenblad combinatie'!F27=Boomkroonvolumetabel!$C$2:$C$277)*('Rekenblad combinatie'!G27=Boomkroonvolumetabel!$D$2:$D$277),0)))</f>
        <v>0</v>
      </c>
      <c r="I27" s="80"/>
      <c r="J27" s="92"/>
    </row>
    <row r="28" spans="2:10" x14ac:dyDescent="0.25">
      <c r="B28" s="73"/>
      <c r="C28" s="74"/>
      <c r="D28" s="13">
        <f t="shared" si="1"/>
        <v>0</v>
      </c>
      <c r="E28" s="30" t="str">
        <f>IF(ISNA(VLOOKUP(B28,'Kenmerken boomsoorten'!$A$2:$D$347,2,FALSE))," ",VLOOKUP(B28,'Kenmerken boomsoorten'!$A$2:$D$347,2,FALSE))</f>
        <v xml:space="preserve"> </v>
      </c>
      <c r="F28" s="30" t="str">
        <f>IF(ISNA(VLOOKUP(B28,'Kenmerken boomsoorten'!$A$2:$D$347,3,FALSE))," ",VLOOKUP(B28,'Kenmerken boomsoorten'!$A$2:$D$347,3,FALSE))</f>
        <v xml:space="preserve"> </v>
      </c>
      <c r="G28" s="30" t="str">
        <f>IF(ISNA(VLOOKUP(B28,'Kenmerken boomsoorten'!$A$2:$D$347,4,FALSE))," ",VLOOKUP(B28,'Kenmerken boomsoorten'!$A$2:$D$347,4,FALSE))</f>
        <v xml:space="preserve"> </v>
      </c>
      <c r="H28" s="79" t="str" cm="1">
        <f t="array" ref="H28">IF(ISNA(INDEX(Boomkroonvolumetabel!$E$2:$E$277,MATCH(1,('Rekenblad combinatie'!D28=Boomkroonvolumetabel!$A$2:$A$277)*('Rekenblad combinatie'!E28=Boomkroonvolumetabel!$B$2:$B$277)*('Rekenblad combinatie'!F28=Boomkroonvolumetabel!$C$2:$C$277)*('Rekenblad combinatie'!G28=Boomkroonvolumetabel!$D$2:$D$277),0))),"0",INDEX(Boomkroonvolumetabel!$E$2:$E$277,MATCH(1,('Rekenblad combinatie'!D28=Boomkroonvolumetabel!$A$2:$A$277)*('Rekenblad combinatie'!E28=Boomkroonvolumetabel!$B$2:$B$277)*('Rekenblad combinatie'!F28=Boomkroonvolumetabel!$C$2:$C$277)*('Rekenblad combinatie'!G28=Boomkroonvolumetabel!$D$2:$D$277),0)))</f>
        <v>0</v>
      </c>
      <c r="I28" s="80"/>
      <c r="J28" s="92"/>
    </row>
    <row r="29" spans="2:10" x14ac:dyDescent="0.25">
      <c r="B29" s="73"/>
      <c r="C29" s="74"/>
      <c r="D29" s="13">
        <f t="shared" si="1"/>
        <v>0</v>
      </c>
      <c r="E29" s="30" t="str">
        <f>IF(ISNA(VLOOKUP(B29,'Kenmerken boomsoorten'!$A$2:$D$347,2,FALSE))," ",VLOOKUP(B29,'Kenmerken boomsoorten'!$A$2:$D$347,2,FALSE))</f>
        <v xml:space="preserve"> </v>
      </c>
      <c r="F29" s="30" t="str">
        <f>IF(ISNA(VLOOKUP(B29,'Kenmerken boomsoorten'!$A$2:$D$347,3,FALSE))," ",VLOOKUP(B29,'Kenmerken boomsoorten'!$A$2:$D$347,3,FALSE))</f>
        <v xml:space="preserve"> </v>
      </c>
      <c r="G29" s="30" t="str">
        <f>IF(ISNA(VLOOKUP(B29,'Kenmerken boomsoorten'!$A$2:$D$347,4,FALSE))," ",VLOOKUP(B29,'Kenmerken boomsoorten'!$A$2:$D$347,4,FALSE))</f>
        <v xml:space="preserve"> </v>
      </c>
      <c r="H29" s="79" t="str" cm="1">
        <f t="array" ref="H29">IF(ISNA(INDEX(Boomkroonvolumetabel!$E$2:$E$277,MATCH(1,('Rekenblad combinatie'!D29=Boomkroonvolumetabel!$A$2:$A$277)*('Rekenblad combinatie'!E29=Boomkroonvolumetabel!$B$2:$B$277)*('Rekenblad combinatie'!F29=Boomkroonvolumetabel!$C$2:$C$277)*('Rekenblad combinatie'!G29=Boomkroonvolumetabel!$D$2:$D$277),0))),"0",INDEX(Boomkroonvolumetabel!$E$2:$E$277,MATCH(1,('Rekenblad combinatie'!D29=Boomkroonvolumetabel!$A$2:$A$277)*('Rekenblad combinatie'!E29=Boomkroonvolumetabel!$B$2:$B$277)*('Rekenblad combinatie'!F29=Boomkroonvolumetabel!$C$2:$C$277)*('Rekenblad combinatie'!G29=Boomkroonvolumetabel!$D$2:$D$277),0)))</f>
        <v>0</v>
      </c>
      <c r="I29" s="80"/>
      <c r="J29" s="92"/>
    </row>
    <row r="30" spans="2:10" x14ac:dyDescent="0.25">
      <c r="B30" s="73"/>
      <c r="C30" s="74"/>
      <c r="D30" s="13">
        <f t="shared" si="1"/>
        <v>0</v>
      </c>
      <c r="E30" s="30" t="str">
        <f>IF(ISNA(VLOOKUP(B30,'Kenmerken boomsoorten'!$A$2:$D$347,2,FALSE))," ",VLOOKUP(B30,'Kenmerken boomsoorten'!$A$2:$D$347,2,FALSE))</f>
        <v xml:space="preserve"> </v>
      </c>
      <c r="F30" s="30" t="str">
        <f>IF(ISNA(VLOOKUP(B30,'Kenmerken boomsoorten'!$A$2:$D$347,3,FALSE))," ",VLOOKUP(B30,'Kenmerken boomsoorten'!$A$2:$D$347,3,FALSE))</f>
        <v xml:space="preserve"> </v>
      </c>
      <c r="G30" s="30" t="str">
        <f>IF(ISNA(VLOOKUP(B30,'Kenmerken boomsoorten'!$A$2:$D$347,4,FALSE))," ",VLOOKUP(B30,'Kenmerken boomsoorten'!$A$2:$D$347,4,FALSE))</f>
        <v xml:space="preserve"> </v>
      </c>
      <c r="H30" s="79" t="str" cm="1">
        <f t="array" ref="H30">IF(ISNA(INDEX(Boomkroonvolumetabel!$E$2:$E$277,MATCH(1,('Rekenblad combinatie'!D30=Boomkroonvolumetabel!$A$2:$A$277)*('Rekenblad combinatie'!E30=Boomkroonvolumetabel!$B$2:$B$277)*('Rekenblad combinatie'!F30=Boomkroonvolumetabel!$C$2:$C$277)*('Rekenblad combinatie'!G30=Boomkroonvolumetabel!$D$2:$D$277),0))),"0",INDEX(Boomkroonvolumetabel!$E$2:$E$277,MATCH(1,('Rekenblad combinatie'!D30=Boomkroonvolumetabel!$A$2:$A$277)*('Rekenblad combinatie'!E30=Boomkroonvolumetabel!$B$2:$B$277)*('Rekenblad combinatie'!F30=Boomkroonvolumetabel!$C$2:$C$277)*('Rekenblad combinatie'!G30=Boomkroonvolumetabel!$D$2:$D$277),0)))</f>
        <v>0</v>
      </c>
      <c r="I30" s="80"/>
      <c r="J30" s="92"/>
    </row>
    <row r="31" spans="2:10" x14ac:dyDescent="0.25">
      <c r="B31" s="73"/>
      <c r="C31" s="74"/>
      <c r="D31" s="13">
        <f t="shared" si="1"/>
        <v>0</v>
      </c>
      <c r="E31" s="30" t="str">
        <f>IF(ISNA(VLOOKUP(B31,'Kenmerken boomsoorten'!$A$2:$D$347,2,FALSE))," ",VLOOKUP(B31,'Kenmerken boomsoorten'!$A$2:$D$347,2,FALSE))</f>
        <v xml:space="preserve"> </v>
      </c>
      <c r="F31" s="30" t="str">
        <f>IF(ISNA(VLOOKUP(B31,'Kenmerken boomsoorten'!$A$2:$D$347,3,FALSE))," ",VLOOKUP(B31,'Kenmerken boomsoorten'!$A$2:$D$347,3,FALSE))</f>
        <v xml:space="preserve"> </v>
      </c>
      <c r="G31" s="30" t="str">
        <f>IF(ISNA(VLOOKUP(B31,'Kenmerken boomsoorten'!$A$2:$D$347,4,FALSE))," ",VLOOKUP(B31,'Kenmerken boomsoorten'!$A$2:$D$347,4,FALSE))</f>
        <v xml:space="preserve"> </v>
      </c>
      <c r="H31" s="79" t="str" cm="1">
        <f t="array" ref="H31">IF(ISNA(INDEX(Boomkroonvolumetabel!$E$2:$E$277,MATCH(1,('Rekenblad combinatie'!D31=Boomkroonvolumetabel!$A$2:$A$277)*('Rekenblad combinatie'!E31=Boomkroonvolumetabel!$B$2:$B$277)*('Rekenblad combinatie'!F31=Boomkroonvolumetabel!$C$2:$C$277)*('Rekenblad combinatie'!G31=Boomkroonvolumetabel!$D$2:$D$277),0))),"0",INDEX(Boomkroonvolumetabel!$E$2:$E$277,MATCH(1,('Rekenblad combinatie'!D31=Boomkroonvolumetabel!$A$2:$A$277)*('Rekenblad combinatie'!E31=Boomkroonvolumetabel!$B$2:$B$277)*('Rekenblad combinatie'!F31=Boomkroonvolumetabel!$C$2:$C$277)*('Rekenblad combinatie'!G31=Boomkroonvolumetabel!$D$2:$D$277),0)))</f>
        <v>0</v>
      </c>
      <c r="I31" s="80"/>
      <c r="J31" s="92"/>
    </row>
    <row r="32" spans="2:10" x14ac:dyDescent="0.25">
      <c r="B32" s="73"/>
      <c r="C32" s="74"/>
      <c r="D32" s="13">
        <f t="shared" si="1"/>
        <v>0</v>
      </c>
      <c r="E32" s="30" t="str">
        <f>IF(ISNA(VLOOKUP(B32,'Kenmerken boomsoorten'!$A$2:$D$347,2,FALSE))," ",VLOOKUP(B32,'Kenmerken boomsoorten'!$A$2:$D$347,2,FALSE))</f>
        <v xml:space="preserve"> </v>
      </c>
      <c r="F32" s="30" t="str">
        <f>IF(ISNA(VLOOKUP(B32,'Kenmerken boomsoorten'!$A$2:$D$347,3,FALSE))," ",VLOOKUP(B32,'Kenmerken boomsoorten'!$A$2:$D$347,3,FALSE))</f>
        <v xml:space="preserve"> </v>
      </c>
      <c r="G32" s="30" t="str">
        <f>IF(ISNA(VLOOKUP(B32,'Kenmerken boomsoorten'!$A$2:$D$347,4,FALSE))," ",VLOOKUP(B32,'Kenmerken boomsoorten'!$A$2:$D$347,4,FALSE))</f>
        <v xml:space="preserve"> </v>
      </c>
      <c r="H32" s="79" t="str" cm="1">
        <f t="array" ref="H32">IF(ISNA(INDEX(Boomkroonvolumetabel!$E$2:$E$277,MATCH(1,('Rekenblad combinatie'!D32=Boomkroonvolumetabel!$A$2:$A$277)*('Rekenblad combinatie'!E32=Boomkroonvolumetabel!$B$2:$B$277)*('Rekenblad combinatie'!F32=Boomkroonvolumetabel!$C$2:$C$277)*('Rekenblad combinatie'!G32=Boomkroonvolumetabel!$D$2:$D$277),0))),"0",INDEX(Boomkroonvolumetabel!$E$2:$E$277,MATCH(1,('Rekenblad combinatie'!D32=Boomkroonvolumetabel!$A$2:$A$277)*('Rekenblad combinatie'!E32=Boomkroonvolumetabel!$B$2:$B$277)*('Rekenblad combinatie'!F32=Boomkroonvolumetabel!$C$2:$C$277)*('Rekenblad combinatie'!G32=Boomkroonvolumetabel!$D$2:$D$277),0)))</f>
        <v>0</v>
      </c>
      <c r="I32" s="80"/>
      <c r="J32" s="92"/>
    </row>
    <row r="33" spans="2:10" x14ac:dyDescent="0.25">
      <c r="B33" s="73"/>
      <c r="C33" s="74"/>
      <c r="D33" s="13">
        <f t="shared" si="1"/>
        <v>0</v>
      </c>
      <c r="E33" s="30" t="str">
        <f>IF(ISNA(VLOOKUP(B33,'Kenmerken boomsoorten'!$A$2:$D$347,2,FALSE))," ",VLOOKUP(B33,'Kenmerken boomsoorten'!$A$2:$D$347,2,FALSE))</f>
        <v xml:space="preserve"> </v>
      </c>
      <c r="F33" s="30" t="str">
        <f>IF(ISNA(VLOOKUP(B33,'Kenmerken boomsoorten'!$A$2:$D$347,3,FALSE))," ",VLOOKUP(B33,'Kenmerken boomsoorten'!$A$2:$D$347,3,FALSE))</f>
        <v xml:space="preserve"> </v>
      </c>
      <c r="G33" s="30" t="str">
        <f>IF(ISNA(VLOOKUP(B33,'Kenmerken boomsoorten'!$A$2:$D$347,4,FALSE))," ",VLOOKUP(B33,'Kenmerken boomsoorten'!$A$2:$D$347,4,FALSE))</f>
        <v xml:space="preserve"> </v>
      </c>
      <c r="H33" s="79" t="str" cm="1">
        <f t="array" ref="H33">IF(ISNA(INDEX(Boomkroonvolumetabel!$E$2:$E$277,MATCH(1,('Rekenblad combinatie'!D33=Boomkroonvolumetabel!$A$2:$A$277)*('Rekenblad combinatie'!E33=Boomkroonvolumetabel!$B$2:$B$277)*('Rekenblad combinatie'!F33=Boomkroonvolumetabel!$C$2:$C$277)*('Rekenblad combinatie'!G33=Boomkroonvolumetabel!$D$2:$D$277),0))),"0",INDEX(Boomkroonvolumetabel!$E$2:$E$277,MATCH(1,('Rekenblad combinatie'!D33=Boomkroonvolumetabel!$A$2:$A$277)*('Rekenblad combinatie'!E33=Boomkroonvolumetabel!$B$2:$B$277)*('Rekenblad combinatie'!F33=Boomkroonvolumetabel!$C$2:$C$277)*('Rekenblad combinatie'!G33=Boomkroonvolumetabel!$D$2:$D$277),0)))</f>
        <v>0</v>
      </c>
      <c r="I33" s="80"/>
      <c r="J33" s="92"/>
    </row>
    <row r="34" spans="2:10" x14ac:dyDescent="0.25">
      <c r="B34" s="73"/>
      <c r="C34" s="74"/>
      <c r="D34" s="13">
        <f t="shared" si="1"/>
        <v>0</v>
      </c>
      <c r="E34" s="30" t="str">
        <f>IF(ISNA(VLOOKUP(B34,'Kenmerken boomsoorten'!$A$2:$D$347,2,FALSE))," ",VLOOKUP(B34,'Kenmerken boomsoorten'!$A$2:$D$347,2,FALSE))</f>
        <v xml:space="preserve"> </v>
      </c>
      <c r="F34" s="30" t="str">
        <f>IF(ISNA(VLOOKUP(B34,'Kenmerken boomsoorten'!$A$2:$D$347,3,FALSE))," ",VLOOKUP(B34,'Kenmerken boomsoorten'!$A$2:$D$347,3,FALSE))</f>
        <v xml:space="preserve"> </v>
      </c>
      <c r="G34" s="30" t="str">
        <f>IF(ISNA(VLOOKUP(B34,'Kenmerken boomsoorten'!$A$2:$D$347,4,FALSE))," ",VLOOKUP(B34,'Kenmerken boomsoorten'!$A$2:$D$347,4,FALSE))</f>
        <v xml:space="preserve"> </v>
      </c>
      <c r="H34" s="79" t="str" cm="1">
        <f t="array" ref="H34">IF(ISNA(INDEX(Boomkroonvolumetabel!$E$2:$E$277,MATCH(1,('Rekenblad combinatie'!D34=Boomkroonvolumetabel!$A$2:$A$277)*('Rekenblad combinatie'!E34=Boomkroonvolumetabel!$B$2:$B$277)*('Rekenblad combinatie'!F34=Boomkroonvolumetabel!$C$2:$C$277)*('Rekenblad combinatie'!G34=Boomkroonvolumetabel!$D$2:$D$277),0))),"0",INDEX(Boomkroonvolumetabel!$E$2:$E$277,MATCH(1,('Rekenblad combinatie'!D34=Boomkroonvolumetabel!$A$2:$A$277)*('Rekenblad combinatie'!E34=Boomkroonvolumetabel!$B$2:$B$277)*('Rekenblad combinatie'!F34=Boomkroonvolumetabel!$C$2:$C$277)*('Rekenblad combinatie'!G34=Boomkroonvolumetabel!$D$2:$D$277),0)))</f>
        <v>0</v>
      </c>
      <c r="I34" s="80"/>
      <c r="J34" s="92"/>
    </row>
    <row r="35" spans="2:10" x14ac:dyDescent="0.25">
      <c r="B35" s="73"/>
      <c r="C35" s="74"/>
      <c r="D35" s="13">
        <f t="shared" si="1"/>
        <v>0</v>
      </c>
      <c r="E35" s="30" t="str">
        <f>IF(ISNA(VLOOKUP(B35,'Kenmerken boomsoorten'!$A$2:$D$347,2,FALSE))," ",VLOOKUP(B35,'Kenmerken boomsoorten'!$A$2:$D$347,2,FALSE))</f>
        <v xml:space="preserve"> </v>
      </c>
      <c r="F35" s="30" t="str">
        <f>IF(ISNA(VLOOKUP(B35,'Kenmerken boomsoorten'!$A$2:$D$347,3,FALSE))," ",VLOOKUP(B35,'Kenmerken boomsoorten'!$A$2:$D$347,3,FALSE))</f>
        <v xml:space="preserve"> </v>
      </c>
      <c r="G35" s="30" t="str">
        <f>IF(ISNA(VLOOKUP(B35,'Kenmerken boomsoorten'!$A$2:$D$347,4,FALSE))," ",VLOOKUP(B35,'Kenmerken boomsoorten'!$A$2:$D$347,4,FALSE))</f>
        <v xml:space="preserve"> </v>
      </c>
      <c r="H35" s="79" t="str" cm="1">
        <f t="array" ref="H35">IF(ISNA(INDEX(Boomkroonvolumetabel!$E$2:$E$277,MATCH(1,('Rekenblad combinatie'!D35=Boomkroonvolumetabel!$A$2:$A$277)*('Rekenblad combinatie'!E35=Boomkroonvolumetabel!$B$2:$B$277)*('Rekenblad combinatie'!F35=Boomkroonvolumetabel!$C$2:$C$277)*('Rekenblad combinatie'!G35=Boomkroonvolumetabel!$D$2:$D$277),0))),"0",INDEX(Boomkroonvolumetabel!$E$2:$E$277,MATCH(1,('Rekenblad combinatie'!D35=Boomkroonvolumetabel!$A$2:$A$277)*('Rekenblad combinatie'!E35=Boomkroonvolumetabel!$B$2:$B$277)*('Rekenblad combinatie'!F35=Boomkroonvolumetabel!$C$2:$C$277)*('Rekenblad combinatie'!G35=Boomkroonvolumetabel!$D$2:$D$277),0)))</f>
        <v>0</v>
      </c>
      <c r="I35" s="80"/>
      <c r="J35" s="92"/>
    </row>
    <row r="36" spans="2:10" x14ac:dyDescent="0.25">
      <c r="B36" s="73"/>
      <c r="C36" s="74"/>
      <c r="D36" s="13">
        <f t="shared" si="1"/>
        <v>0</v>
      </c>
      <c r="E36" s="30" t="str">
        <f>IF(ISNA(VLOOKUP(B36,'Kenmerken boomsoorten'!$A$2:$D$347,2,FALSE))," ",VLOOKUP(B36,'Kenmerken boomsoorten'!$A$2:$D$347,2,FALSE))</f>
        <v xml:space="preserve"> </v>
      </c>
      <c r="F36" s="30" t="str">
        <f>IF(ISNA(VLOOKUP(B36,'Kenmerken boomsoorten'!$A$2:$D$347,3,FALSE))," ",VLOOKUP(B36,'Kenmerken boomsoorten'!$A$2:$D$347,3,FALSE))</f>
        <v xml:space="preserve"> </v>
      </c>
      <c r="G36" s="30" t="str">
        <f>IF(ISNA(VLOOKUP(B36,'Kenmerken boomsoorten'!$A$2:$D$347,4,FALSE))," ",VLOOKUP(B36,'Kenmerken boomsoorten'!$A$2:$D$347,4,FALSE))</f>
        <v xml:space="preserve"> </v>
      </c>
      <c r="H36" s="79" t="str" cm="1">
        <f t="array" ref="H36">IF(ISNA(INDEX(Boomkroonvolumetabel!$E$2:$E$277,MATCH(1,('Rekenblad combinatie'!D36=Boomkroonvolumetabel!$A$2:$A$277)*('Rekenblad combinatie'!E36=Boomkroonvolumetabel!$B$2:$B$277)*('Rekenblad combinatie'!F36=Boomkroonvolumetabel!$C$2:$C$277)*('Rekenblad combinatie'!G36=Boomkroonvolumetabel!$D$2:$D$277),0))),"0",INDEX(Boomkroonvolumetabel!$E$2:$E$277,MATCH(1,('Rekenblad combinatie'!D36=Boomkroonvolumetabel!$A$2:$A$277)*('Rekenblad combinatie'!E36=Boomkroonvolumetabel!$B$2:$B$277)*('Rekenblad combinatie'!F36=Boomkroonvolumetabel!$C$2:$C$277)*('Rekenblad combinatie'!G36=Boomkroonvolumetabel!$D$2:$D$277),0)))</f>
        <v>0</v>
      </c>
      <c r="I36" s="80"/>
      <c r="J36" s="92"/>
    </row>
    <row r="37" spans="2:10" x14ac:dyDescent="0.25">
      <c r="B37" s="73"/>
      <c r="C37" s="74"/>
      <c r="D37" s="13">
        <f t="shared" si="1"/>
        <v>0</v>
      </c>
      <c r="E37" s="30" t="str">
        <f>IF(ISNA(VLOOKUP(B37,'Kenmerken boomsoorten'!$A$2:$D$347,2,FALSE))," ",VLOOKUP(B37,'Kenmerken boomsoorten'!$A$2:$D$347,2,FALSE))</f>
        <v xml:space="preserve"> </v>
      </c>
      <c r="F37" s="30" t="str">
        <f>IF(ISNA(VLOOKUP(B37,'Kenmerken boomsoorten'!$A$2:$D$347,3,FALSE))," ",VLOOKUP(B37,'Kenmerken boomsoorten'!$A$2:$D$347,3,FALSE))</f>
        <v xml:space="preserve"> </v>
      </c>
      <c r="G37" s="30" t="str">
        <f>IF(ISNA(VLOOKUP(B37,'Kenmerken boomsoorten'!$A$2:$D$347,4,FALSE))," ",VLOOKUP(B37,'Kenmerken boomsoorten'!$A$2:$D$347,4,FALSE))</f>
        <v xml:space="preserve"> </v>
      </c>
      <c r="H37" s="79" t="str" cm="1">
        <f t="array" ref="H37">IF(ISNA(INDEX(Boomkroonvolumetabel!$E$2:$E$277,MATCH(1,('Rekenblad combinatie'!D37=Boomkroonvolumetabel!$A$2:$A$277)*('Rekenblad combinatie'!E37=Boomkroonvolumetabel!$B$2:$B$277)*('Rekenblad combinatie'!F37=Boomkroonvolumetabel!$C$2:$C$277)*('Rekenblad combinatie'!G37=Boomkroonvolumetabel!$D$2:$D$277),0))),"0",INDEX(Boomkroonvolumetabel!$E$2:$E$277,MATCH(1,('Rekenblad combinatie'!D37=Boomkroonvolumetabel!$A$2:$A$277)*('Rekenblad combinatie'!E37=Boomkroonvolumetabel!$B$2:$B$277)*('Rekenblad combinatie'!F37=Boomkroonvolumetabel!$C$2:$C$277)*('Rekenblad combinatie'!G37=Boomkroonvolumetabel!$D$2:$D$277),0)))</f>
        <v>0</v>
      </c>
      <c r="I37" s="80"/>
      <c r="J37" s="92"/>
    </row>
    <row r="38" spans="2:10" x14ac:dyDescent="0.25">
      <c r="B38" s="73"/>
      <c r="C38" s="74"/>
      <c r="D38" s="13">
        <f t="shared" si="1"/>
        <v>0</v>
      </c>
      <c r="E38" s="30" t="str">
        <f>IF(ISNA(VLOOKUP(B38,'Kenmerken boomsoorten'!$A$2:$D$347,2,FALSE))," ",VLOOKUP(B38,'Kenmerken boomsoorten'!$A$2:$D$347,2,FALSE))</f>
        <v xml:space="preserve"> </v>
      </c>
      <c r="F38" s="30" t="str">
        <f>IF(ISNA(VLOOKUP(B38,'Kenmerken boomsoorten'!$A$2:$D$347,3,FALSE))," ",VLOOKUP(B38,'Kenmerken boomsoorten'!$A$2:$D$347,3,FALSE))</f>
        <v xml:space="preserve"> </v>
      </c>
      <c r="G38" s="30" t="str">
        <f>IF(ISNA(VLOOKUP(B38,'Kenmerken boomsoorten'!$A$2:$D$347,4,FALSE))," ",VLOOKUP(B38,'Kenmerken boomsoorten'!$A$2:$D$347,4,FALSE))</f>
        <v xml:space="preserve"> </v>
      </c>
      <c r="H38" s="79" t="str" cm="1">
        <f t="array" ref="H38">IF(ISNA(INDEX(Boomkroonvolumetabel!$E$2:$E$277,MATCH(1,('Rekenblad combinatie'!D38=Boomkroonvolumetabel!$A$2:$A$277)*('Rekenblad combinatie'!E38=Boomkroonvolumetabel!$B$2:$B$277)*('Rekenblad combinatie'!F38=Boomkroonvolumetabel!$C$2:$C$277)*('Rekenblad combinatie'!G38=Boomkroonvolumetabel!$D$2:$D$277),0))),"0",INDEX(Boomkroonvolumetabel!$E$2:$E$277,MATCH(1,('Rekenblad combinatie'!D38=Boomkroonvolumetabel!$A$2:$A$277)*('Rekenblad combinatie'!E38=Boomkroonvolumetabel!$B$2:$B$277)*('Rekenblad combinatie'!F38=Boomkroonvolumetabel!$C$2:$C$277)*('Rekenblad combinatie'!G38=Boomkroonvolumetabel!$D$2:$D$277),0)))</f>
        <v>0</v>
      </c>
      <c r="I38" s="80"/>
      <c r="J38" s="92"/>
    </row>
    <row r="39" spans="2:10" x14ac:dyDescent="0.25">
      <c r="B39" s="73"/>
      <c r="C39" s="74"/>
      <c r="D39" s="13">
        <f t="shared" si="1"/>
        <v>0</v>
      </c>
      <c r="E39" s="30" t="str">
        <f>IF(ISNA(VLOOKUP(B39,'Kenmerken boomsoorten'!$A$2:$D$347,2,FALSE))," ",VLOOKUP(B39,'Kenmerken boomsoorten'!$A$2:$D$347,2,FALSE))</f>
        <v xml:space="preserve"> </v>
      </c>
      <c r="F39" s="30" t="str">
        <f>IF(ISNA(VLOOKUP(B39,'Kenmerken boomsoorten'!$A$2:$D$347,3,FALSE))," ",VLOOKUP(B39,'Kenmerken boomsoorten'!$A$2:$D$347,3,FALSE))</f>
        <v xml:space="preserve"> </v>
      </c>
      <c r="G39" s="30" t="str">
        <f>IF(ISNA(VLOOKUP(B39,'Kenmerken boomsoorten'!$A$2:$D$347,4,FALSE))," ",VLOOKUP(B39,'Kenmerken boomsoorten'!$A$2:$D$347,4,FALSE))</f>
        <v xml:space="preserve"> </v>
      </c>
      <c r="H39" s="79" t="str" cm="1">
        <f t="array" ref="H39">IF(ISNA(INDEX(Boomkroonvolumetabel!$E$2:$E$277,MATCH(1,('Rekenblad combinatie'!D39=Boomkroonvolumetabel!$A$2:$A$277)*('Rekenblad combinatie'!E39=Boomkroonvolumetabel!$B$2:$B$277)*('Rekenblad combinatie'!F39=Boomkroonvolumetabel!$C$2:$C$277)*('Rekenblad combinatie'!G39=Boomkroonvolumetabel!$D$2:$D$277),0))),"0",INDEX(Boomkroonvolumetabel!$E$2:$E$277,MATCH(1,('Rekenblad combinatie'!D39=Boomkroonvolumetabel!$A$2:$A$277)*('Rekenblad combinatie'!E39=Boomkroonvolumetabel!$B$2:$B$277)*('Rekenblad combinatie'!F39=Boomkroonvolumetabel!$C$2:$C$277)*('Rekenblad combinatie'!G39=Boomkroonvolumetabel!$D$2:$D$277),0)))</f>
        <v>0</v>
      </c>
      <c r="I39" s="80"/>
      <c r="J39" s="92"/>
    </row>
    <row r="40" spans="2:10" x14ac:dyDescent="0.25">
      <c r="B40" s="73"/>
      <c r="C40" s="74"/>
      <c r="D40" s="13">
        <f t="shared" si="1"/>
        <v>0</v>
      </c>
      <c r="E40" s="30" t="str">
        <f>IF(ISNA(VLOOKUP(B40,'Kenmerken boomsoorten'!$A$2:$D$347,2,FALSE))," ",VLOOKUP(B40,'Kenmerken boomsoorten'!$A$2:$D$347,2,FALSE))</f>
        <v xml:space="preserve"> </v>
      </c>
      <c r="F40" s="30" t="str">
        <f>IF(ISNA(VLOOKUP(B40,'Kenmerken boomsoorten'!$A$2:$D$347,3,FALSE))," ",VLOOKUP(B40,'Kenmerken boomsoorten'!$A$2:$D$347,3,FALSE))</f>
        <v xml:space="preserve"> </v>
      </c>
      <c r="G40" s="30" t="str">
        <f>IF(ISNA(VLOOKUP(B40,'Kenmerken boomsoorten'!$A$2:$D$347,4,FALSE))," ",VLOOKUP(B40,'Kenmerken boomsoorten'!$A$2:$D$347,4,FALSE))</f>
        <v xml:space="preserve"> </v>
      </c>
      <c r="H40" s="79" t="str" cm="1">
        <f t="array" ref="H40">IF(ISNA(INDEX(Boomkroonvolumetabel!$E$2:$E$277,MATCH(1,('Rekenblad combinatie'!D40=Boomkroonvolumetabel!$A$2:$A$277)*('Rekenblad combinatie'!E40=Boomkroonvolumetabel!$B$2:$B$277)*('Rekenblad combinatie'!F40=Boomkroonvolumetabel!$C$2:$C$277)*('Rekenblad combinatie'!G40=Boomkroonvolumetabel!$D$2:$D$277),0))),"0",INDEX(Boomkroonvolumetabel!$E$2:$E$277,MATCH(1,('Rekenblad combinatie'!D40=Boomkroonvolumetabel!$A$2:$A$277)*('Rekenblad combinatie'!E40=Boomkroonvolumetabel!$B$2:$B$277)*('Rekenblad combinatie'!F40=Boomkroonvolumetabel!$C$2:$C$277)*('Rekenblad combinatie'!G40=Boomkroonvolumetabel!$D$2:$D$277),0)))</f>
        <v>0</v>
      </c>
      <c r="I40" s="80"/>
      <c r="J40" s="92"/>
    </row>
    <row r="41" spans="2:10" x14ac:dyDescent="0.25">
      <c r="B41" s="73"/>
      <c r="C41" s="74"/>
      <c r="D41" s="13">
        <f t="shared" si="1"/>
        <v>0</v>
      </c>
      <c r="E41" s="30" t="str">
        <f>IF(ISNA(VLOOKUP(B41,'Kenmerken boomsoorten'!$A$2:$D$347,2,FALSE))," ",VLOOKUP(B41,'Kenmerken boomsoorten'!$A$2:$D$347,2,FALSE))</f>
        <v xml:space="preserve"> </v>
      </c>
      <c r="F41" s="30" t="str">
        <f>IF(ISNA(VLOOKUP(B41,'Kenmerken boomsoorten'!$A$2:$D$347,3,FALSE))," ",VLOOKUP(B41,'Kenmerken boomsoorten'!$A$2:$D$347,3,FALSE))</f>
        <v xml:space="preserve"> </v>
      </c>
      <c r="G41" s="30" t="str">
        <f>IF(ISNA(VLOOKUP(B41,'Kenmerken boomsoorten'!$A$2:$D$347,4,FALSE))," ",VLOOKUP(B41,'Kenmerken boomsoorten'!$A$2:$D$347,4,FALSE))</f>
        <v xml:space="preserve"> </v>
      </c>
      <c r="H41" s="79" t="str" cm="1">
        <f t="array" ref="H41">IF(ISNA(INDEX(Boomkroonvolumetabel!$E$2:$E$277,MATCH(1,('Rekenblad combinatie'!D41=Boomkroonvolumetabel!$A$2:$A$277)*('Rekenblad combinatie'!E41=Boomkroonvolumetabel!$B$2:$B$277)*('Rekenblad combinatie'!F41=Boomkroonvolumetabel!$C$2:$C$277)*('Rekenblad combinatie'!G41=Boomkroonvolumetabel!$D$2:$D$277),0))),"0",INDEX(Boomkroonvolumetabel!$E$2:$E$277,MATCH(1,('Rekenblad combinatie'!D41=Boomkroonvolumetabel!$A$2:$A$277)*('Rekenblad combinatie'!E41=Boomkroonvolumetabel!$B$2:$B$277)*('Rekenblad combinatie'!F41=Boomkroonvolumetabel!$C$2:$C$277)*('Rekenblad combinatie'!G41=Boomkroonvolumetabel!$D$2:$D$277),0)))</f>
        <v>0</v>
      </c>
      <c r="I41" s="80"/>
      <c r="J41" s="92"/>
    </row>
    <row r="42" spans="2:10" x14ac:dyDescent="0.25">
      <c r="B42" s="73"/>
      <c r="C42" s="74"/>
      <c r="D42" s="13">
        <f t="shared" si="1"/>
        <v>0</v>
      </c>
      <c r="E42" s="30" t="str">
        <f>IF(ISNA(VLOOKUP(B42,'Kenmerken boomsoorten'!$A$2:$D$347,2,FALSE))," ",VLOOKUP(B42,'Kenmerken boomsoorten'!$A$2:$D$347,2,FALSE))</f>
        <v xml:space="preserve"> </v>
      </c>
      <c r="F42" s="30" t="str">
        <f>IF(ISNA(VLOOKUP(B42,'Kenmerken boomsoorten'!$A$2:$D$347,3,FALSE))," ",VLOOKUP(B42,'Kenmerken boomsoorten'!$A$2:$D$347,3,FALSE))</f>
        <v xml:space="preserve"> </v>
      </c>
      <c r="G42" s="30" t="str">
        <f>IF(ISNA(VLOOKUP(B42,'Kenmerken boomsoorten'!$A$2:$D$347,4,FALSE))," ",VLOOKUP(B42,'Kenmerken boomsoorten'!$A$2:$D$347,4,FALSE))</f>
        <v xml:space="preserve"> </v>
      </c>
      <c r="H42" s="79" t="str" cm="1">
        <f t="array" ref="H42">IF(ISNA(INDEX(Boomkroonvolumetabel!$E$2:$E$277,MATCH(1,('Rekenblad combinatie'!D42=Boomkroonvolumetabel!$A$2:$A$277)*('Rekenblad combinatie'!E42=Boomkroonvolumetabel!$B$2:$B$277)*('Rekenblad combinatie'!F42=Boomkroonvolumetabel!$C$2:$C$277)*('Rekenblad combinatie'!G42=Boomkroonvolumetabel!$D$2:$D$277),0))),"0",INDEX(Boomkroonvolumetabel!$E$2:$E$277,MATCH(1,('Rekenblad combinatie'!D42=Boomkroonvolumetabel!$A$2:$A$277)*('Rekenblad combinatie'!E42=Boomkroonvolumetabel!$B$2:$B$277)*('Rekenblad combinatie'!F42=Boomkroonvolumetabel!$C$2:$C$277)*('Rekenblad combinatie'!G42=Boomkroonvolumetabel!$D$2:$D$277),0)))</f>
        <v>0</v>
      </c>
      <c r="I42" s="80"/>
      <c r="J42" s="92"/>
    </row>
    <row r="43" spans="2:10" x14ac:dyDescent="0.25">
      <c r="B43" s="73"/>
      <c r="C43" s="74"/>
      <c r="D43" s="13">
        <f t="shared" si="0"/>
        <v>0</v>
      </c>
      <c r="E43" s="30" t="str">
        <f>IF(ISNA(VLOOKUP(B43,'Kenmerken boomsoorten'!$A$2:$D$347,2,FALSE))," ",VLOOKUP(B43,'Kenmerken boomsoorten'!$A$2:$D$347,2,FALSE))</f>
        <v xml:space="preserve"> </v>
      </c>
      <c r="F43" s="30" t="str">
        <f>IF(ISNA(VLOOKUP(B43,'Kenmerken boomsoorten'!$A$2:$D$347,3,FALSE))," ",VLOOKUP(B43,'Kenmerken boomsoorten'!$A$2:$D$347,3,FALSE))</f>
        <v xml:space="preserve"> </v>
      </c>
      <c r="G43" s="30" t="str">
        <f>IF(ISNA(VLOOKUP(B43,'Kenmerken boomsoorten'!$A$2:$D$347,4,FALSE))," ",VLOOKUP(B43,'Kenmerken boomsoorten'!$A$2:$D$347,4,FALSE))</f>
        <v xml:space="preserve"> </v>
      </c>
      <c r="H43" s="79" t="str" cm="1">
        <f t="array" ref="H43">IF(ISNA(INDEX(Boomkroonvolumetabel!$E$2:$E$277,MATCH(1,('Rekenblad combinatie'!D43=Boomkroonvolumetabel!$A$2:$A$277)*('Rekenblad combinatie'!E43=Boomkroonvolumetabel!$B$2:$B$277)*('Rekenblad combinatie'!F43=Boomkroonvolumetabel!$C$2:$C$277)*('Rekenblad combinatie'!G43=Boomkroonvolumetabel!$D$2:$D$277),0))),"0",INDEX(Boomkroonvolumetabel!$E$2:$E$277,MATCH(1,('Rekenblad combinatie'!D43=Boomkroonvolumetabel!$A$2:$A$277)*('Rekenblad combinatie'!E43=Boomkroonvolumetabel!$B$2:$B$277)*('Rekenblad combinatie'!F43=Boomkroonvolumetabel!$C$2:$C$277)*('Rekenblad combinatie'!G43=Boomkroonvolumetabel!$D$2:$D$277),0)))</f>
        <v>0</v>
      </c>
      <c r="I43" s="80"/>
      <c r="J43" s="92"/>
    </row>
    <row r="44" spans="2:10" x14ac:dyDescent="0.25">
      <c r="B44" s="73"/>
      <c r="C44" s="74"/>
      <c r="D44" s="13">
        <f t="shared" si="0"/>
        <v>0</v>
      </c>
      <c r="E44" s="30" t="str">
        <f>IF(ISNA(VLOOKUP(B44,'Kenmerken boomsoorten'!$A$2:$D$347,2,FALSE))," ",VLOOKUP(B44,'Kenmerken boomsoorten'!$A$2:$D$347,2,FALSE))</f>
        <v xml:space="preserve"> </v>
      </c>
      <c r="F44" s="30" t="str">
        <f>IF(ISNA(VLOOKUP(B44,'Kenmerken boomsoorten'!$A$2:$D$347,3,FALSE))," ",VLOOKUP(B44,'Kenmerken boomsoorten'!$A$2:$D$347,3,FALSE))</f>
        <v xml:space="preserve"> </v>
      </c>
      <c r="G44" s="30" t="str">
        <f>IF(ISNA(VLOOKUP(B44,'Kenmerken boomsoorten'!$A$2:$D$347,4,FALSE))," ",VLOOKUP(B44,'Kenmerken boomsoorten'!$A$2:$D$347,4,FALSE))</f>
        <v xml:space="preserve"> </v>
      </c>
      <c r="H44" s="79" t="str" cm="1">
        <f t="array" ref="H44">IF(ISNA(INDEX(Boomkroonvolumetabel!$E$2:$E$277,MATCH(1,('Rekenblad combinatie'!D44=Boomkroonvolumetabel!$A$2:$A$277)*('Rekenblad combinatie'!E44=Boomkroonvolumetabel!$B$2:$B$277)*('Rekenblad combinatie'!F44=Boomkroonvolumetabel!$C$2:$C$277)*('Rekenblad combinatie'!G44=Boomkroonvolumetabel!$D$2:$D$277),0))),"0",INDEX(Boomkroonvolumetabel!$E$2:$E$277,MATCH(1,('Rekenblad combinatie'!D44=Boomkroonvolumetabel!$A$2:$A$277)*('Rekenblad combinatie'!E44=Boomkroonvolumetabel!$B$2:$B$277)*('Rekenblad combinatie'!F44=Boomkroonvolumetabel!$C$2:$C$277)*('Rekenblad combinatie'!G44=Boomkroonvolumetabel!$D$2:$D$277),0)))</f>
        <v>0</v>
      </c>
      <c r="I44" s="80"/>
      <c r="J44" s="92"/>
    </row>
    <row r="45" spans="2:10" x14ac:dyDescent="0.25">
      <c r="B45" s="73"/>
      <c r="C45" s="74"/>
      <c r="D45" s="13">
        <f t="shared" si="0"/>
        <v>0</v>
      </c>
      <c r="E45" s="30" t="str">
        <f>IF(ISNA(VLOOKUP(B45,'Kenmerken boomsoorten'!$A$2:$D$347,2,FALSE))," ",VLOOKUP(B45,'Kenmerken boomsoorten'!$A$2:$D$347,2,FALSE))</f>
        <v xml:space="preserve"> </v>
      </c>
      <c r="F45" s="30" t="str">
        <f>IF(ISNA(VLOOKUP(B45,'Kenmerken boomsoorten'!$A$2:$D$347,3,FALSE))," ",VLOOKUP(B45,'Kenmerken boomsoorten'!$A$2:$D$347,3,FALSE))</f>
        <v xml:space="preserve"> </v>
      </c>
      <c r="G45" s="30" t="str">
        <f>IF(ISNA(VLOOKUP(B45,'Kenmerken boomsoorten'!$A$2:$D$347,4,FALSE))," ",VLOOKUP(B45,'Kenmerken boomsoorten'!$A$2:$D$347,4,FALSE))</f>
        <v xml:space="preserve"> </v>
      </c>
      <c r="H45" s="79" t="str" cm="1">
        <f t="array" ref="H45">IF(ISNA(INDEX(Boomkroonvolumetabel!$E$2:$E$277,MATCH(1,('Rekenblad combinatie'!D45=Boomkroonvolumetabel!$A$2:$A$277)*('Rekenblad combinatie'!E45=Boomkroonvolumetabel!$B$2:$B$277)*('Rekenblad combinatie'!F45=Boomkroonvolumetabel!$C$2:$C$277)*('Rekenblad combinatie'!G45=Boomkroonvolumetabel!$D$2:$D$277),0))),"0",INDEX(Boomkroonvolumetabel!$E$2:$E$277,MATCH(1,('Rekenblad combinatie'!D45=Boomkroonvolumetabel!$A$2:$A$277)*('Rekenblad combinatie'!E45=Boomkroonvolumetabel!$B$2:$B$277)*('Rekenblad combinatie'!F45=Boomkroonvolumetabel!$C$2:$C$277)*('Rekenblad combinatie'!G45=Boomkroonvolumetabel!$D$2:$D$277),0)))</f>
        <v>0</v>
      </c>
      <c r="I45" s="80"/>
      <c r="J45" s="92"/>
    </row>
    <row r="46" spans="2:10" x14ac:dyDescent="0.25">
      <c r="B46" s="73"/>
      <c r="C46" s="74"/>
      <c r="D46" s="13">
        <f t="shared" si="0"/>
        <v>0</v>
      </c>
      <c r="E46" s="30" t="str">
        <f>IF(ISNA(VLOOKUP(B46,'Kenmerken boomsoorten'!$A$2:$D$347,2,FALSE))," ",VLOOKUP(B46,'Kenmerken boomsoorten'!$A$2:$D$347,2,FALSE))</f>
        <v xml:space="preserve"> </v>
      </c>
      <c r="F46" s="30" t="str">
        <f>IF(ISNA(VLOOKUP(B46,'Kenmerken boomsoorten'!$A$2:$D$347,3,FALSE))," ",VLOOKUP(B46,'Kenmerken boomsoorten'!$A$2:$D$347,3,FALSE))</f>
        <v xml:space="preserve"> </v>
      </c>
      <c r="G46" s="30" t="str">
        <f>IF(ISNA(VLOOKUP(B46,'Kenmerken boomsoorten'!$A$2:$D$347,4,FALSE))," ",VLOOKUP(B46,'Kenmerken boomsoorten'!$A$2:$D$347,4,FALSE))</f>
        <v xml:space="preserve"> </v>
      </c>
      <c r="H46" s="79" t="str" cm="1">
        <f t="array" ref="H46">IF(ISNA(INDEX(Boomkroonvolumetabel!$E$2:$E$277,MATCH(1,('Rekenblad combinatie'!D46=Boomkroonvolumetabel!$A$2:$A$277)*('Rekenblad combinatie'!E46=Boomkroonvolumetabel!$B$2:$B$277)*('Rekenblad combinatie'!F46=Boomkroonvolumetabel!$C$2:$C$277)*('Rekenblad combinatie'!G46=Boomkroonvolumetabel!$D$2:$D$277),0))),"0",INDEX(Boomkroonvolumetabel!$E$2:$E$277,MATCH(1,('Rekenblad combinatie'!D46=Boomkroonvolumetabel!$A$2:$A$277)*('Rekenblad combinatie'!E46=Boomkroonvolumetabel!$B$2:$B$277)*('Rekenblad combinatie'!F46=Boomkroonvolumetabel!$C$2:$C$277)*('Rekenblad combinatie'!G46=Boomkroonvolumetabel!$D$2:$D$277),0)))</f>
        <v>0</v>
      </c>
      <c r="I46" s="80"/>
      <c r="J46" s="92"/>
    </row>
    <row r="47" spans="2:10" x14ac:dyDescent="0.25">
      <c r="B47" s="73"/>
      <c r="C47" s="74"/>
      <c r="D47" s="13">
        <f t="shared" si="0"/>
        <v>0</v>
      </c>
      <c r="E47" s="30" t="str">
        <f>IF(ISNA(VLOOKUP(B47,'Kenmerken boomsoorten'!$A$2:$D$347,2,FALSE))," ",VLOOKUP(B47,'Kenmerken boomsoorten'!$A$2:$D$347,2,FALSE))</f>
        <v xml:space="preserve"> </v>
      </c>
      <c r="F47" s="30" t="str">
        <f>IF(ISNA(VLOOKUP(B47,'Kenmerken boomsoorten'!$A$2:$D$347,3,FALSE))," ",VLOOKUP(B47,'Kenmerken boomsoorten'!$A$2:$D$347,3,FALSE))</f>
        <v xml:space="preserve"> </v>
      </c>
      <c r="G47" s="30" t="str">
        <f>IF(ISNA(VLOOKUP(B47,'Kenmerken boomsoorten'!$A$2:$D$347,4,FALSE))," ",VLOOKUP(B47,'Kenmerken boomsoorten'!$A$2:$D$347,4,FALSE))</f>
        <v xml:space="preserve"> </v>
      </c>
      <c r="H47" s="79" t="str" cm="1">
        <f t="array" ref="H47">IF(ISNA(INDEX(Boomkroonvolumetabel!$E$2:$E$277,MATCH(1,('Rekenblad combinatie'!D47=Boomkroonvolumetabel!$A$2:$A$277)*('Rekenblad combinatie'!E47=Boomkroonvolumetabel!$B$2:$B$277)*('Rekenblad combinatie'!F47=Boomkroonvolumetabel!$C$2:$C$277)*('Rekenblad combinatie'!G47=Boomkroonvolumetabel!$D$2:$D$277),0))),"0",INDEX(Boomkroonvolumetabel!$E$2:$E$277,MATCH(1,('Rekenblad combinatie'!D47=Boomkroonvolumetabel!$A$2:$A$277)*('Rekenblad combinatie'!E47=Boomkroonvolumetabel!$B$2:$B$277)*('Rekenblad combinatie'!F47=Boomkroonvolumetabel!$C$2:$C$277)*('Rekenblad combinatie'!G47=Boomkroonvolumetabel!$D$2:$D$277),0)))</f>
        <v>0</v>
      </c>
      <c r="I47" s="80"/>
      <c r="J47" s="92"/>
    </row>
    <row r="48" spans="2:10" x14ac:dyDescent="0.25">
      <c r="B48" s="73"/>
      <c r="C48" s="74"/>
      <c r="D48" s="13">
        <f t="shared" si="0"/>
        <v>0</v>
      </c>
      <c r="E48" s="30" t="str">
        <f>IF(ISNA(VLOOKUP(B48,'Kenmerken boomsoorten'!$A$2:$D$347,2,FALSE))," ",VLOOKUP(B48,'Kenmerken boomsoorten'!$A$2:$D$347,2,FALSE))</f>
        <v xml:space="preserve"> </v>
      </c>
      <c r="F48" s="30" t="str">
        <f>IF(ISNA(VLOOKUP(B48,'Kenmerken boomsoorten'!$A$2:$D$347,3,FALSE))," ",VLOOKUP(B48,'Kenmerken boomsoorten'!$A$2:$D$347,3,FALSE))</f>
        <v xml:space="preserve"> </v>
      </c>
      <c r="G48" s="30" t="str">
        <f>IF(ISNA(VLOOKUP(B48,'Kenmerken boomsoorten'!$A$2:$D$347,4,FALSE))," ",VLOOKUP(B48,'Kenmerken boomsoorten'!$A$2:$D$347,4,FALSE))</f>
        <v xml:space="preserve"> </v>
      </c>
      <c r="H48" s="79" t="str" cm="1">
        <f t="array" ref="H48">IF(ISNA(INDEX(Boomkroonvolumetabel!$E$2:$E$277,MATCH(1,('Rekenblad combinatie'!D48=Boomkroonvolumetabel!$A$2:$A$277)*('Rekenblad combinatie'!E48=Boomkroonvolumetabel!$B$2:$B$277)*('Rekenblad combinatie'!F48=Boomkroonvolumetabel!$C$2:$C$277)*('Rekenblad combinatie'!G48=Boomkroonvolumetabel!$D$2:$D$277),0))),"0",INDEX(Boomkroonvolumetabel!$E$2:$E$277,MATCH(1,('Rekenblad combinatie'!D48=Boomkroonvolumetabel!$A$2:$A$277)*('Rekenblad combinatie'!E48=Boomkroonvolumetabel!$B$2:$B$277)*('Rekenblad combinatie'!F48=Boomkroonvolumetabel!$C$2:$C$277)*('Rekenblad combinatie'!G48=Boomkroonvolumetabel!$D$2:$D$277),0)))</f>
        <v>0</v>
      </c>
      <c r="I48" s="80"/>
      <c r="J48" s="92"/>
    </row>
    <row r="49" spans="2:10" x14ac:dyDescent="0.25">
      <c r="B49" s="73"/>
      <c r="C49" s="74"/>
      <c r="D49" s="13">
        <f t="shared" si="0"/>
        <v>0</v>
      </c>
      <c r="E49" s="30" t="str">
        <f>IF(ISNA(VLOOKUP(B49,'Kenmerken boomsoorten'!$A$2:$D$347,2,FALSE))," ",VLOOKUP(B49,'Kenmerken boomsoorten'!$A$2:$D$347,2,FALSE))</f>
        <v xml:space="preserve"> </v>
      </c>
      <c r="F49" s="30" t="str">
        <f>IF(ISNA(VLOOKUP(B49,'Kenmerken boomsoorten'!$A$2:$D$347,3,FALSE))," ",VLOOKUP(B49,'Kenmerken boomsoorten'!$A$2:$D$347,3,FALSE))</f>
        <v xml:space="preserve"> </v>
      </c>
      <c r="G49" s="30" t="str">
        <f>IF(ISNA(VLOOKUP(B49,'Kenmerken boomsoorten'!$A$2:$D$347,4,FALSE))," ",VLOOKUP(B49,'Kenmerken boomsoorten'!$A$2:$D$347,4,FALSE))</f>
        <v xml:space="preserve"> </v>
      </c>
      <c r="H49" s="79" t="str" cm="1">
        <f t="array" ref="H49">IF(ISNA(INDEX(Boomkroonvolumetabel!$E$2:$E$277,MATCH(1,('Rekenblad combinatie'!D49=Boomkroonvolumetabel!$A$2:$A$277)*('Rekenblad combinatie'!E49=Boomkroonvolumetabel!$B$2:$B$277)*('Rekenblad combinatie'!F49=Boomkroonvolumetabel!$C$2:$C$277)*('Rekenblad combinatie'!G49=Boomkroonvolumetabel!$D$2:$D$277),0))),"0",INDEX(Boomkroonvolumetabel!$E$2:$E$277,MATCH(1,('Rekenblad combinatie'!D49=Boomkroonvolumetabel!$A$2:$A$277)*('Rekenblad combinatie'!E49=Boomkroonvolumetabel!$B$2:$B$277)*('Rekenblad combinatie'!F49=Boomkroonvolumetabel!$C$2:$C$277)*('Rekenblad combinatie'!G49=Boomkroonvolumetabel!$D$2:$D$277),0)))</f>
        <v>0</v>
      </c>
      <c r="I49" s="80"/>
      <c r="J49" s="92"/>
    </row>
    <row r="50" spans="2:10" x14ac:dyDescent="0.25">
      <c r="B50" s="73"/>
      <c r="C50" s="74"/>
      <c r="D50" s="13">
        <f t="shared" si="0"/>
        <v>0</v>
      </c>
      <c r="E50" s="30" t="str">
        <f>IF(ISNA(VLOOKUP(B50,'Kenmerken boomsoorten'!$A$2:$D$347,2,FALSE))," ",VLOOKUP(B50,'Kenmerken boomsoorten'!$A$2:$D$347,2,FALSE))</f>
        <v xml:space="preserve"> </v>
      </c>
      <c r="F50" s="30" t="str">
        <f>IF(ISNA(VLOOKUP(B50,'Kenmerken boomsoorten'!$A$2:$D$347,3,FALSE))," ",VLOOKUP(B50,'Kenmerken boomsoorten'!$A$2:$D$347,3,FALSE))</f>
        <v xml:space="preserve"> </v>
      </c>
      <c r="G50" s="30" t="str">
        <f>IF(ISNA(VLOOKUP(B50,'Kenmerken boomsoorten'!$A$2:$D$347,4,FALSE))," ",VLOOKUP(B50,'Kenmerken boomsoorten'!$A$2:$D$347,4,FALSE))</f>
        <v xml:space="preserve"> </v>
      </c>
      <c r="H50" s="79" t="str" cm="1">
        <f t="array" ref="H50">IF(ISNA(INDEX(Boomkroonvolumetabel!$E$2:$E$277,MATCH(1,('Rekenblad combinatie'!D50=Boomkroonvolumetabel!$A$2:$A$277)*('Rekenblad combinatie'!E50=Boomkroonvolumetabel!$B$2:$B$277)*('Rekenblad combinatie'!F50=Boomkroonvolumetabel!$C$2:$C$277)*('Rekenblad combinatie'!G50=Boomkroonvolumetabel!$D$2:$D$277),0))),"0",INDEX(Boomkroonvolumetabel!$E$2:$E$277,MATCH(1,('Rekenblad combinatie'!D50=Boomkroonvolumetabel!$A$2:$A$277)*('Rekenblad combinatie'!E50=Boomkroonvolumetabel!$B$2:$B$277)*('Rekenblad combinatie'!F50=Boomkroonvolumetabel!$C$2:$C$277)*('Rekenblad combinatie'!G50=Boomkroonvolumetabel!$D$2:$D$277),0)))</f>
        <v>0</v>
      </c>
      <c r="I50" s="80"/>
      <c r="J50" s="92"/>
    </row>
    <row r="51" spans="2:10" x14ac:dyDescent="0.25">
      <c r="B51" s="73"/>
      <c r="C51" s="74"/>
      <c r="D51" s="13">
        <f t="shared" si="0"/>
        <v>0</v>
      </c>
      <c r="E51" s="30" t="str">
        <f>IF(ISNA(VLOOKUP(B51,'Kenmerken boomsoorten'!$A$2:$D$347,2,FALSE))," ",VLOOKUP(B51,'Kenmerken boomsoorten'!$A$2:$D$347,2,FALSE))</f>
        <v xml:space="preserve"> </v>
      </c>
      <c r="F51" s="30" t="str">
        <f>IF(ISNA(VLOOKUP(B51,'Kenmerken boomsoorten'!$A$2:$D$347,3,FALSE))," ",VLOOKUP(B51,'Kenmerken boomsoorten'!$A$2:$D$347,3,FALSE))</f>
        <v xml:space="preserve"> </v>
      </c>
      <c r="G51" s="30" t="str">
        <f>IF(ISNA(VLOOKUP(B51,'Kenmerken boomsoorten'!$A$2:$D$347,4,FALSE))," ",VLOOKUP(B51,'Kenmerken boomsoorten'!$A$2:$D$347,4,FALSE))</f>
        <v xml:space="preserve"> </v>
      </c>
      <c r="H51" s="79" t="str" cm="1">
        <f t="array" ref="H51">IF(ISNA(INDEX(Boomkroonvolumetabel!$E$2:$E$277,MATCH(1,('Rekenblad combinatie'!D51=Boomkroonvolumetabel!$A$2:$A$277)*('Rekenblad combinatie'!E51=Boomkroonvolumetabel!$B$2:$B$277)*('Rekenblad combinatie'!F51=Boomkroonvolumetabel!$C$2:$C$277)*('Rekenblad combinatie'!G51=Boomkroonvolumetabel!$D$2:$D$277),0))),"0",INDEX(Boomkroonvolumetabel!$E$2:$E$277,MATCH(1,('Rekenblad combinatie'!D51=Boomkroonvolumetabel!$A$2:$A$277)*('Rekenblad combinatie'!E51=Boomkroonvolumetabel!$B$2:$B$277)*('Rekenblad combinatie'!F51=Boomkroonvolumetabel!$C$2:$C$277)*('Rekenblad combinatie'!G51=Boomkroonvolumetabel!$D$2:$D$277),0)))</f>
        <v>0</v>
      </c>
      <c r="I51" s="80"/>
      <c r="J51" s="92"/>
    </row>
    <row r="52" spans="2:10" x14ac:dyDescent="0.25">
      <c r="B52" s="73"/>
      <c r="C52" s="74"/>
      <c r="D52" s="13">
        <f t="shared" si="0"/>
        <v>0</v>
      </c>
      <c r="E52" s="30" t="str">
        <f>IF(ISNA(VLOOKUP(B52,'Kenmerken boomsoorten'!$A$2:$D$347,2,FALSE))," ",VLOOKUP(B52,'Kenmerken boomsoorten'!$A$2:$D$347,2,FALSE))</f>
        <v xml:space="preserve"> </v>
      </c>
      <c r="F52" s="30" t="str">
        <f>IF(ISNA(VLOOKUP(B52,'Kenmerken boomsoorten'!$A$2:$D$347,3,FALSE))," ",VLOOKUP(B52,'Kenmerken boomsoorten'!$A$2:$D$347,3,FALSE))</f>
        <v xml:space="preserve"> </v>
      </c>
      <c r="G52" s="30" t="str">
        <f>IF(ISNA(VLOOKUP(B52,'Kenmerken boomsoorten'!$A$2:$D$347,4,FALSE))," ",VLOOKUP(B52,'Kenmerken boomsoorten'!$A$2:$D$347,4,FALSE))</f>
        <v xml:space="preserve"> </v>
      </c>
      <c r="H52" s="79" t="str" cm="1">
        <f t="array" ref="H52">IF(ISNA(INDEX(Boomkroonvolumetabel!$E$2:$E$277,MATCH(1,('Rekenblad combinatie'!D52=Boomkroonvolumetabel!$A$2:$A$277)*('Rekenblad combinatie'!E52=Boomkroonvolumetabel!$B$2:$B$277)*('Rekenblad combinatie'!F52=Boomkroonvolumetabel!$C$2:$C$277)*('Rekenblad combinatie'!G52=Boomkroonvolumetabel!$D$2:$D$277),0))),"0",INDEX(Boomkroonvolumetabel!$E$2:$E$277,MATCH(1,('Rekenblad combinatie'!D52=Boomkroonvolumetabel!$A$2:$A$277)*('Rekenblad combinatie'!E52=Boomkroonvolumetabel!$B$2:$B$277)*('Rekenblad combinatie'!F52=Boomkroonvolumetabel!$C$2:$C$277)*('Rekenblad combinatie'!G52=Boomkroonvolumetabel!$D$2:$D$277),0)))</f>
        <v>0</v>
      </c>
      <c r="I52" s="80"/>
      <c r="J52" s="92"/>
    </row>
    <row r="53" spans="2:10" x14ac:dyDescent="0.25">
      <c r="B53" s="73"/>
      <c r="C53" s="74"/>
      <c r="D53" s="13">
        <f t="shared" si="0"/>
        <v>0</v>
      </c>
      <c r="E53" s="30" t="str">
        <f>IF(ISNA(VLOOKUP(B53,'Kenmerken boomsoorten'!$A$2:$D$347,2,FALSE))," ",VLOOKUP(B53,'Kenmerken boomsoorten'!$A$2:$D$347,2,FALSE))</f>
        <v xml:space="preserve"> </v>
      </c>
      <c r="F53" s="30" t="str">
        <f>IF(ISNA(VLOOKUP(B53,'Kenmerken boomsoorten'!$A$2:$D$347,3,FALSE))," ",VLOOKUP(B53,'Kenmerken boomsoorten'!$A$2:$D$347,3,FALSE))</f>
        <v xml:space="preserve"> </v>
      </c>
      <c r="G53" s="30" t="str">
        <f>IF(ISNA(VLOOKUP(B53,'Kenmerken boomsoorten'!$A$2:$D$347,4,FALSE))," ",VLOOKUP(B53,'Kenmerken boomsoorten'!$A$2:$D$347,4,FALSE))</f>
        <v xml:space="preserve"> </v>
      </c>
      <c r="H53" s="79" t="str" cm="1">
        <f t="array" ref="H53">IF(ISNA(INDEX(Boomkroonvolumetabel!$E$2:$E$277,MATCH(1,('Rekenblad combinatie'!D53=Boomkroonvolumetabel!$A$2:$A$277)*('Rekenblad combinatie'!E53=Boomkroonvolumetabel!$B$2:$B$277)*('Rekenblad combinatie'!F53=Boomkroonvolumetabel!$C$2:$C$277)*('Rekenblad combinatie'!G53=Boomkroonvolumetabel!$D$2:$D$277),0))),"0",INDEX(Boomkroonvolumetabel!$E$2:$E$277,MATCH(1,('Rekenblad combinatie'!D53=Boomkroonvolumetabel!$A$2:$A$277)*('Rekenblad combinatie'!E53=Boomkroonvolumetabel!$B$2:$B$277)*('Rekenblad combinatie'!F53=Boomkroonvolumetabel!$C$2:$C$277)*('Rekenblad combinatie'!G53=Boomkroonvolumetabel!$D$2:$D$277),0)))</f>
        <v>0</v>
      </c>
      <c r="I53" s="80"/>
      <c r="J53" s="92"/>
    </row>
    <row r="54" spans="2:10" x14ac:dyDescent="0.25">
      <c r="B54" s="73"/>
      <c r="C54" s="74"/>
      <c r="D54" s="13">
        <f t="shared" si="0"/>
        <v>0</v>
      </c>
      <c r="E54" s="30" t="str">
        <f>IF(ISNA(VLOOKUP(B54,'Kenmerken boomsoorten'!$A$2:$D$347,2,FALSE))," ",VLOOKUP(B54,'Kenmerken boomsoorten'!$A$2:$D$347,2,FALSE))</f>
        <v xml:space="preserve"> </v>
      </c>
      <c r="F54" s="30" t="str">
        <f>IF(ISNA(VLOOKUP(B54,'Kenmerken boomsoorten'!$A$2:$D$347,3,FALSE))," ",VLOOKUP(B54,'Kenmerken boomsoorten'!$A$2:$D$347,3,FALSE))</f>
        <v xml:space="preserve"> </v>
      </c>
      <c r="G54" s="30" t="str">
        <f>IF(ISNA(VLOOKUP(B54,'Kenmerken boomsoorten'!$A$2:$D$347,4,FALSE))," ",VLOOKUP(B54,'Kenmerken boomsoorten'!$A$2:$D$347,4,FALSE))</f>
        <v xml:space="preserve"> </v>
      </c>
      <c r="H54" s="79" t="str" cm="1">
        <f t="array" ref="H54">IF(ISNA(INDEX(Boomkroonvolumetabel!$E$2:$E$277,MATCH(1,('Rekenblad combinatie'!D54=Boomkroonvolumetabel!$A$2:$A$277)*('Rekenblad combinatie'!E54=Boomkroonvolumetabel!$B$2:$B$277)*('Rekenblad combinatie'!F54=Boomkroonvolumetabel!$C$2:$C$277)*('Rekenblad combinatie'!G54=Boomkroonvolumetabel!$D$2:$D$277),0))),"0",INDEX(Boomkroonvolumetabel!$E$2:$E$277,MATCH(1,('Rekenblad combinatie'!D54=Boomkroonvolumetabel!$A$2:$A$277)*('Rekenblad combinatie'!E54=Boomkroonvolumetabel!$B$2:$B$277)*('Rekenblad combinatie'!F54=Boomkroonvolumetabel!$C$2:$C$277)*('Rekenblad combinatie'!G54=Boomkroonvolumetabel!$D$2:$D$277),0)))</f>
        <v>0</v>
      </c>
      <c r="I54" s="80"/>
      <c r="J54" s="92"/>
    </row>
    <row r="55" spans="2:10" x14ac:dyDescent="0.25">
      <c r="B55" s="73"/>
      <c r="C55" s="74"/>
      <c r="D55" s="13">
        <f t="shared" si="0"/>
        <v>0</v>
      </c>
      <c r="E55" s="30" t="str">
        <f>IF(ISNA(VLOOKUP(B55,'Kenmerken boomsoorten'!$A$2:$D$347,2,FALSE))," ",VLOOKUP(B55,'Kenmerken boomsoorten'!$A$2:$D$347,2,FALSE))</f>
        <v xml:space="preserve"> </v>
      </c>
      <c r="F55" s="30" t="str">
        <f>IF(ISNA(VLOOKUP(B55,'Kenmerken boomsoorten'!$A$2:$D$347,3,FALSE))," ",VLOOKUP(B55,'Kenmerken boomsoorten'!$A$2:$D$347,3,FALSE))</f>
        <v xml:space="preserve"> </v>
      </c>
      <c r="G55" s="30" t="str">
        <f>IF(ISNA(VLOOKUP(B55,'Kenmerken boomsoorten'!$A$2:$D$347,4,FALSE))," ",VLOOKUP(B55,'Kenmerken boomsoorten'!$A$2:$D$347,4,FALSE))</f>
        <v xml:space="preserve"> </v>
      </c>
      <c r="H55" s="79" t="str" cm="1">
        <f t="array" ref="H55">IF(ISNA(INDEX(Boomkroonvolumetabel!$E$2:$E$277,MATCH(1,('Rekenblad combinatie'!D55=Boomkroonvolumetabel!$A$2:$A$277)*('Rekenblad combinatie'!E55=Boomkroonvolumetabel!$B$2:$B$277)*('Rekenblad combinatie'!F55=Boomkroonvolumetabel!$C$2:$C$277)*('Rekenblad combinatie'!G55=Boomkroonvolumetabel!$D$2:$D$277),0))),"0",INDEX(Boomkroonvolumetabel!$E$2:$E$277,MATCH(1,('Rekenblad combinatie'!D55=Boomkroonvolumetabel!$A$2:$A$277)*('Rekenblad combinatie'!E55=Boomkroonvolumetabel!$B$2:$B$277)*('Rekenblad combinatie'!F55=Boomkroonvolumetabel!$C$2:$C$277)*('Rekenblad combinatie'!G55=Boomkroonvolumetabel!$D$2:$D$277),0)))</f>
        <v>0</v>
      </c>
      <c r="I55" s="80"/>
      <c r="J55" s="92"/>
    </row>
    <row r="56" spans="2:10" x14ac:dyDescent="0.25">
      <c r="B56" s="73"/>
      <c r="C56" s="74"/>
      <c r="D56" s="13">
        <f t="shared" si="0"/>
        <v>0</v>
      </c>
      <c r="E56" s="30" t="str">
        <f>IF(ISNA(VLOOKUP(B56,'Kenmerken boomsoorten'!$A$2:$D$347,2,FALSE))," ",VLOOKUP(B56,'Kenmerken boomsoorten'!$A$2:$D$347,2,FALSE))</f>
        <v xml:space="preserve"> </v>
      </c>
      <c r="F56" s="30" t="str">
        <f>IF(ISNA(VLOOKUP(B56,'Kenmerken boomsoorten'!$A$2:$D$347,3,FALSE))," ",VLOOKUP(B56,'Kenmerken boomsoorten'!$A$2:$D$347,3,FALSE))</f>
        <v xml:space="preserve"> </v>
      </c>
      <c r="G56" s="30" t="str">
        <f>IF(ISNA(VLOOKUP(B56,'Kenmerken boomsoorten'!$A$2:$D$347,4,FALSE))," ",VLOOKUP(B56,'Kenmerken boomsoorten'!$A$2:$D$347,4,FALSE))</f>
        <v xml:space="preserve"> </v>
      </c>
      <c r="H56" s="79" t="str" cm="1">
        <f t="array" ref="H56">IF(ISNA(INDEX(Boomkroonvolumetabel!$E$2:$E$277,MATCH(1,('Rekenblad combinatie'!D56=Boomkroonvolumetabel!$A$2:$A$277)*('Rekenblad combinatie'!E56=Boomkroonvolumetabel!$B$2:$B$277)*('Rekenblad combinatie'!F56=Boomkroonvolumetabel!$C$2:$C$277)*('Rekenblad combinatie'!G56=Boomkroonvolumetabel!$D$2:$D$277),0))),"0",INDEX(Boomkroonvolumetabel!$E$2:$E$277,MATCH(1,('Rekenblad combinatie'!D56=Boomkroonvolumetabel!$A$2:$A$277)*('Rekenblad combinatie'!E56=Boomkroonvolumetabel!$B$2:$B$277)*('Rekenblad combinatie'!F56=Boomkroonvolumetabel!$C$2:$C$277)*('Rekenblad combinatie'!G56=Boomkroonvolumetabel!$D$2:$D$277),0)))</f>
        <v>0</v>
      </c>
      <c r="I56" s="80"/>
      <c r="J56" s="92"/>
    </row>
    <row r="57" spans="2:10" x14ac:dyDescent="0.25">
      <c r="B57" s="73"/>
      <c r="C57" s="74"/>
      <c r="D57" s="13">
        <f t="shared" si="0"/>
        <v>0</v>
      </c>
      <c r="E57" s="30" t="str">
        <f>IF(ISNA(VLOOKUP(B57,'Kenmerken boomsoorten'!$A$2:$D$347,2,FALSE))," ",VLOOKUP(B57,'Kenmerken boomsoorten'!$A$2:$D$347,2,FALSE))</f>
        <v xml:space="preserve"> </v>
      </c>
      <c r="F57" s="30" t="str">
        <f>IF(ISNA(VLOOKUP(B57,'Kenmerken boomsoorten'!$A$2:$D$347,3,FALSE))," ",VLOOKUP(B57,'Kenmerken boomsoorten'!$A$2:$D$347,3,FALSE))</f>
        <v xml:space="preserve"> </v>
      </c>
      <c r="G57" s="30" t="str">
        <f>IF(ISNA(VLOOKUP(B57,'Kenmerken boomsoorten'!$A$2:$D$347,4,FALSE))," ",VLOOKUP(B57,'Kenmerken boomsoorten'!$A$2:$D$347,4,FALSE))</f>
        <v xml:space="preserve"> </v>
      </c>
      <c r="H57" s="79" t="str" cm="1">
        <f t="array" ref="H57">IF(ISNA(INDEX(Boomkroonvolumetabel!$E$2:$E$277,MATCH(1,('Rekenblad combinatie'!D57=Boomkroonvolumetabel!$A$2:$A$277)*('Rekenblad combinatie'!E57=Boomkroonvolumetabel!$B$2:$B$277)*('Rekenblad combinatie'!F57=Boomkroonvolumetabel!$C$2:$C$277)*('Rekenblad combinatie'!G57=Boomkroonvolumetabel!$D$2:$D$277),0))),"0",INDEX(Boomkroonvolumetabel!$E$2:$E$277,MATCH(1,('Rekenblad combinatie'!D57=Boomkroonvolumetabel!$A$2:$A$277)*('Rekenblad combinatie'!E57=Boomkroonvolumetabel!$B$2:$B$277)*('Rekenblad combinatie'!F57=Boomkroonvolumetabel!$C$2:$C$277)*('Rekenblad combinatie'!G57=Boomkroonvolumetabel!$D$2:$D$277),0)))</f>
        <v>0</v>
      </c>
      <c r="I57" s="80"/>
      <c r="J57" s="92"/>
    </row>
    <row r="58" spans="2:10" x14ac:dyDescent="0.25">
      <c r="B58" s="73"/>
      <c r="C58" s="74"/>
      <c r="D58" s="13">
        <f t="shared" si="0"/>
        <v>0</v>
      </c>
      <c r="E58" s="30" t="str">
        <f>IF(ISNA(VLOOKUP(B58,'Kenmerken boomsoorten'!$A$2:$D$347,2,FALSE))," ",VLOOKUP(B58,'Kenmerken boomsoorten'!$A$2:$D$347,2,FALSE))</f>
        <v xml:space="preserve"> </v>
      </c>
      <c r="F58" s="30" t="str">
        <f>IF(ISNA(VLOOKUP(B58,'Kenmerken boomsoorten'!$A$2:$D$347,3,FALSE))," ",VLOOKUP(B58,'Kenmerken boomsoorten'!$A$2:$D$347,3,FALSE))</f>
        <v xml:space="preserve"> </v>
      </c>
      <c r="G58" s="30" t="str">
        <f>IF(ISNA(VLOOKUP(B58,'Kenmerken boomsoorten'!$A$2:$D$347,4,FALSE))," ",VLOOKUP(B58,'Kenmerken boomsoorten'!$A$2:$D$347,4,FALSE))</f>
        <v xml:space="preserve"> </v>
      </c>
      <c r="H58" s="79" t="str" cm="1">
        <f t="array" ref="H58">IF(ISNA(INDEX(Boomkroonvolumetabel!$E$2:$E$277,MATCH(1,('Rekenblad combinatie'!D58=Boomkroonvolumetabel!$A$2:$A$277)*('Rekenblad combinatie'!E58=Boomkroonvolumetabel!$B$2:$B$277)*('Rekenblad combinatie'!F58=Boomkroonvolumetabel!$C$2:$C$277)*('Rekenblad combinatie'!G58=Boomkroonvolumetabel!$D$2:$D$277),0))),"0",INDEX(Boomkroonvolumetabel!$E$2:$E$277,MATCH(1,('Rekenblad combinatie'!D58=Boomkroonvolumetabel!$A$2:$A$277)*('Rekenblad combinatie'!E58=Boomkroonvolumetabel!$B$2:$B$277)*('Rekenblad combinatie'!F58=Boomkroonvolumetabel!$C$2:$C$277)*('Rekenblad combinatie'!G58=Boomkroonvolumetabel!$D$2:$D$277),0)))</f>
        <v>0</v>
      </c>
      <c r="I58" s="80"/>
      <c r="J58" s="92"/>
    </row>
    <row r="59" spans="2:10" x14ac:dyDescent="0.25">
      <c r="B59" s="73"/>
      <c r="C59" s="74"/>
      <c r="D59" s="13">
        <f t="shared" si="0"/>
        <v>0</v>
      </c>
      <c r="E59" s="30" t="str">
        <f>IF(ISNA(VLOOKUP(B59,'Kenmerken boomsoorten'!$A$2:$D$347,2,FALSE))," ",VLOOKUP(B59,'Kenmerken boomsoorten'!$A$2:$D$347,2,FALSE))</f>
        <v xml:space="preserve"> </v>
      </c>
      <c r="F59" s="30" t="str">
        <f>IF(ISNA(VLOOKUP(B59,'Kenmerken boomsoorten'!$A$2:$D$347,3,FALSE))," ",VLOOKUP(B59,'Kenmerken boomsoorten'!$A$2:$D$347,3,FALSE))</f>
        <v xml:space="preserve"> </v>
      </c>
      <c r="G59" s="30" t="str">
        <f>IF(ISNA(VLOOKUP(B59,'Kenmerken boomsoorten'!$A$2:$D$347,4,FALSE))," ",VLOOKUP(B59,'Kenmerken boomsoorten'!$A$2:$D$347,4,FALSE))</f>
        <v xml:space="preserve"> </v>
      </c>
      <c r="H59" s="79" t="str" cm="1">
        <f t="array" ref="H59">IF(ISNA(INDEX(Boomkroonvolumetabel!$E$2:$E$277,MATCH(1,('Rekenblad combinatie'!D59=Boomkroonvolumetabel!$A$2:$A$277)*('Rekenblad combinatie'!E59=Boomkroonvolumetabel!$B$2:$B$277)*('Rekenblad combinatie'!F59=Boomkroonvolumetabel!$C$2:$C$277)*('Rekenblad combinatie'!G59=Boomkroonvolumetabel!$D$2:$D$277),0))),"0",INDEX(Boomkroonvolumetabel!$E$2:$E$277,MATCH(1,('Rekenblad combinatie'!D59=Boomkroonvolumetabel!$A$2:$A$277)*('Rekenblad combinatie'!E59=Boomkroonvolumetabel!$B$2:$B$277)*('Rekenblad combinatie'!F59=Boomkroonvolumetabel!$C$2:$C$277)*('Rekenblad combinatie'!G59=Boomkroonvolumetabel!$D$2:$D$277),0)))</f>
        <v>0</v>
      </c>
      <c r="I59" s="80"/>
      <c r="J59" s="92"/>
    </row>
    <row r="60" spans="2:10" x14ac:dyDescent="0.25">
      <c r="B60" s="73"/>
      <c r="C60" s="74"/>
      <c r="D60" s="13">
        <f t="shared" si="0"/>
        <v>0</v>
      </c>
      <c r="E60" s="30" t="str">
        <f>IF(ISNA(VLOOKUP(B60,'Kenmerken boomsoorten'!$A$2:$D$347,2,FALSE))," ",VLOOKUP(B60,'Kenmerken boomsoorten'!$A$2:$D$347,2,FALSE))</f>
        <v xml:space="preserve"> </v>
      </c>
      <c r="F60" s="30" t="str">
        <f>IF(ISNA(VLOOKUP(B60,'Kenmerken boomsoorten'!$A$2:$D$347,3,FALSE))," ",VLOOKUP(B60,'Kenmerken boomsoorten'!$A$2:$D$347,3,FALSE))</f>
        <v xml:space="preserve"> </v>
      </c>
      <c r="G60" s="30" t="str">
        <f>IF(ISNA(VLOOKUP(B60,'Kenmerken boomsoorten'!$A$2:$D$347,4,FALSE))," ",VLOOKUP(B60,'Kenmerken boomsoorten'!$A$2:$D$347,4,FALSE))</f>
        <v xml:space="preserve"> </v>
      </c>
      <c r="H60" s="79" t="str" cm="1">
        <f t="array" ref="H60">IF(ISNA(INDEX(Boomkroonvolumetabel!$E$2:$E$277,MATCH(1,('Rekenblad combinatie'!D60=Boomkroonvolumetabel!$A$2:$A$277)*('Rekenblad combinatie'!E60=Boomkroonvolumetabel!$B$2:$B$277)*('Rekenblad combinatie'!F60=Boomkroonvolumetabel!$C$2:$C$277)*('Rekenblad combinatie'!G60=Boomkroonvolumetabel!$D$2:$D$277),0))),"0",INDEX(Boomkroonvolumetabel!$E$2:$E$277,MATCH(1,('Rekenblad combinatie'!D60=Boomkroonvolumetabel!$A$2:$A$277)*('Rekenblad combinatie'!E60=Boomkroonvolumetabel!$B$2:$B$277)*('Rekenblad combinatie'!F60=Boomkroonvolumetabel!$C$2:$C$277)*('Rekenblad combinatie'!G60=Boomkroonvolumetabel!$D$2:$D$277),0)))</f>
        <v>0</v>
      </c>
      <c r="I60" s="80"/>
      <c r="J60" s="92"/>
    </row>
    <row r="61" spans="2:10" x14ac:dyDescent="0.25">
      <c r="B61" s="73"/>
      <c r="C61" s="74"/>
      <c r="D61" s="13">
        <f t="shared" si="0"/>
        <v>0</v>
      </c>
      <c r="E61" s="30" t="str">
        <f>IF(ISNA(VLOOKUP(B61,'Kenmerken boomsoorten'!$A$2:$D$347,2,FALSE))," ",VLOOKUP(B61,'Kenmerken boomsoorten'!$A$2:$D$347,2,FALSE))</f>
        <v xml:space="preserve"> </v>
      </c>
      <c r="F61" s="30" t="str">
        <f>IF(ISNA(VLOOKUP(B61,'Kenmerken boomsoorten'!$A$2:$D$347,3,FALSE))," ",VLOOKUP(B61,'Kenmerken boomsoorten'!$A$2:$D$347,3,FALSE))</f>
        <v xml:space="preserve"> </v>
      </c>
      <c r="G61" s="30" t="str">
        <f>IF(ISNA(VLOOKUP(B61,'Kenmerken boomsoorten'!$A$2:$D$347,4,FALSE))," ",VLOOKUP(B61,'Kenmerken boomsoorten'!$A$2:$D$347,4,FALSE))</f>
        <v xml:space="preserve"> </v>
      </c>
      <c r="H61" s="79" t="str" cm="1">
        <f t="array" ref="H61">IF(ISNA(INDEX(Boomkroonvolumetabel!$E$2:$E$277,MATCH(1,('Rekenblad combinatie'!D61=Boomkroonvolumetabel!$A$2:$A$277)*('Rekenblad combinatie'!E61=Boomkroonvolumetabel!$B$2:$B$277)*('Rekenblad combinatie'!F61=Boomkroonvolumetabel!$C$2:$C$277)*('Rekenblad combinatie'!G61=Boomkroonvolumetabel!$D$2:$D$277),0))),"0",INDEX(Boomkroonvolumetabel!$E$2:$E$277,MATCH(1,('Rekenblad combinatie'!D61=Boomkroonvolumetabel!$A$2:$A$277)*('Rekenblad combinatie'!E61=Boomkroonvolumetabel!$B$2:$B$277)*('Rekenblad combinatie'!F61=Boomkroonvolumetabel!$C$2:$C$277)*('Rekenblad combinatie'!G61=Boomkroonvolumetabel!$D$2:$D$277),0)))</f>
        <v>0</v>
      </c>
      <c r="I61" s="80"/>
      <c r="J61" s="92"/>
    </row>
    <row r="62" spans="2:10" x14ac:dyDescent="0.25">
      <c r="B62" s="73"/>
      <c r="C62" s="74"/>
      <c r="D62" s="13">
        <f t="shared" si="0"/>
        <v>0</v>
      </c>
      <c r="E62" s="30" t="str">
        <f>IF(ISNA(VLOOKUP(B62,'Kenmerken boomsoorten'!$A$2:$D$347,2,FALSE))," ",VLOOKUP(B62,'Kenmerken boomsoorten'!$A$2:$D$347,2,FALSE))</f>
        <v xml:space="preserve"> </v>
      </c>
      <c r="F62" s="30" t="str">
        <f>IF(ISNA(VLOOKUP(B62,'Kenmerken boomsoorten'!$A$2:$D$347,3,FALSE))," ",VLOOKUP(B62,'Kenmerken boomsoorten'!$A$2:$D$347,3,FALSE))</f>
        <v xml:space="preserve"> </v>
      </c>
      <c r="G62" s="30" t="str">
        <f>IF(ISNA(VLOOKUP(B62,'Kenmerken boomsoorten'!$A$2:$D$347,4,FALSE))," ",VLOOKUP(B62,'Kenmerken boomsoorten'!$A$2:$D$347,4,FALSE))</f>
        <v xml:space="preserve"> </v>
      </c>
      <c r="H62" s="79" t="str" cm="1">
        <f t="array" ref="H62">IF(ISNA(INDEX(Boomkroonvolumetabel!$E$2:$E$277,MATCH(1,('Rekenblad combinatie'!D62=Boomkroonvolumetabel!$A$2:$A$277)*('Rekenblad combinatie'!E62=Boomkroonvolumetabel!$B$2:$B$277)*('Rekenblad combinatie'!F62=Boomkroonvolumetabel!$C$2:$C$277)*('Rekenblad combinatie'!G62=Boomkroonvolumetabel!$D$2:$D$277),0))),"0",INDEX(Boomkroonvolumetabel!$E$2:$E$277,MATCH(1,('Rekenblad combinatie'!D62=Boomkroonvolumetabel!$A$2:$A$277)*('Rekenblad combinatie'!E62=Boomkroonvolumetabel!$B$2:$B$277)*('Rekenblad combinatie'!F62=Boomkroonvolumetabel!$C$2:$C$277)*('Rekenblad combinatie'!G62=Boomkroonvolumetabel!$D$2:$D$277),0)))</f>
        <v>0</v>
      </c>
      <c r="I62" s="80"/>
      <c r="J62" s="92"/>
    </row>
    <row r="63" spans="2:10" x14ac:dyDescent="0.25">
      <c r="B63" s="73"/>
      <c r="C63" s="74"/>
      <c r="D63" s="13">
        <f t="shared" si="0"/>
        <v>0</v>
      </c>
      <c r="E63" s="30" t="str">
        <f>IF(ISNA(VLOOKUP(B63,'Kenmerken boomsoorten'!$A$2:$D$347,2,FALSE))," ",VLOOKUP(B63,'Kenmerken boomsoorten'!$A$2:$D$347,2,FALSE))</f>
        <v xml:space="preserve"> </v>
      </c>
      <c r="F63" s="30" t="str">
        <f>IF(ISNA(VLOOKUP(B63,'Kenmerken boomsoorten'!$A$2:$D$347,3,FALSE))," ",VLOOKUP(B63,'Kenmerken boomsoorten'!$A$2:$D$347,3,FALSE))</f>
        <v xml:space="preserve"> </v>
      </c>
      <c r="G63" s="30" t="str">
        <f>IF(ISNA(VLOOKUP(B63,'Kenmerken boomsoorten'!$A$2:$D$347,4,FALSE))," ",VLOOKUP(B63,'Kenmerken boomsoorten'!$A$2:$D$347,4,FALSE))</f>
        <v xml:space="preserve"> </v>
      </c>
      <c r="H63" s="79" t="str" cm="1">
        <f t="array" ref="H63">IF(ISNA(INDEX(Boomkroonvolumetabel!$E$2:$E$277,MATCH(1,('Rekenblad combinatie'!D63=Boomkroonvolumetabel!$A$2:$A$277)*('Rekenblad combinatie'!E63=Boomkroonvolumetabel!$B$2:$B$277)*('Rekenblad combinatie'!F63=Boomkroonvolumetabel!$C$2:$C$277)*('Rekenblad combinatie'!G63=Boomkroonvolumetabel!$D$2:$D$277),0))),"0",INDEX(Boomkroonvolumetabel!$E$2:$E$277,MATCH(1,('Rekenblad combinatie'!D63=Boomkroonvolumetabel!$A$2:$A$277)*('Rekenblad combinatie'!E63=Boomkroonvolumetabel!$B$2:$B$277)*('Rekenblad combinatie'!F63=Boomkroonvolumetabel!$C$2:$C$277)*('Rekenblad combinatie'!G63=Boomkroonvolumetabel!$D$2:$D$277),0)))</f>
        <v>0</v>
      </c>
      <c r="I63" s="80"/>
      <c r="J63" s="92"/>
    </row>
    <row r="64" spans="2:10" x14ac:dyDescent="0.25">
      <c r="B64" s="73"/>
      <c r="C64" s="74"/>
      <c r="D64" s="13">
        <f t="shared" si="0"/>
        <v>0</v>
      </c>
      <c r="E64" s="30" t="str">
        <f>IF(ISNA(VLOOKUP(B64,'Kenmerken boomsoorten'!$A$2:$D$347,2,FALSE))," ",VLOOKUP(B64,'Kenmerken boomsoorten'!$A$2:$D$347,2,FALSE))</f>
        <v xml:space="preserve"> </v>
      </c>
      <c r="F64" s="30" t="str">
        <f>IF(ISNA(VLOOKUP(B64,'Kenmerken boomsoorten'!$A$2:$D$347,3,FALSE))," ",VLOOKUP(B64,'Kenmerken boomsoorten'!$A$2:$D$347,3,FALSE))</f>
        <v xml:space="preserve"> </v>
      </c>
      <c r="G64" s="30" t="str">
        <f>IF(ISNA(VLOOKUP(B64,'Kenmerken boomsoorten'!$A$2:$D$347,4,FALSE))," ",VLOOKUP(B64,'Kenmerken boomsoorten'!$A$2:$D$347,4,FALSE))</f>
        <v xml:space="preserve"> </v>
      </c>
      <c r="H64" s="79" t="str" cm="1">
        <f t="array" ref="H64">IF(ISNA(INDEX(Boomkroonvolumetabel!$E$2:$E$277,MATCH(1,('Rekenblad combinatie'!D64=Boomkroonvolumetabel!$A$2:$A$277)*('Rekenblad combinatie'!E64=Boomkroonvolumetabel!$B$2:$B$277)*('Rekenblad combinatie'!F64=Boomkroonvolumetabel!$C$2:$C$277)*('Rekenblad combinatie'!G64=Boomkroonvolumetabel!$D$2:$D$277),0))),"0",INDEX(Boomkroonvolumetabel!$E$2:$E$277,MATCH(1,('Rekenblad combinatie'!D64=Boomkroonvolumetabel!$A$2:$A$277)*('Rekenblad combinatie'!E64=Boomkroonvolumetabel!$B$2:$B$277)*('Rekenblad combinatie'!F64=Boomkroonvolumetabel!$C$2:$C$277)*('Rekenblad combinatie'!G64=Boomkroonvolumetabel!$D$2:$D$277),0)))</f>
        <v>0</v>
      </c>
      <c r="I64" s="80"/>
      <c r="J64" s="92"/>
    </row>
    <row r="65" spans="1:10" ht="29.45" customHeight="1" x14ac:dyDescent="0.25">
      <c r="B65" s="4" t="s">
        <v>10</v>
      </c>
      <c r="C65" s="11" t="e">
        <f>AVERAGE(C15:C64)</f>
        <v>#DIV/0!</v>
      </c>
      <c r="D65" s="16"/>
      <c r="E65" s="113"/>
      <c r="F65" s="113"/>
      <c r="G65" s="113"/>
      <c r="H65" s="113"/>
      <c r="I65" s="137"/>
      <c r="J65" s="57"/>
    </row>
    <row r="66" spans="1:10" ht="29.45" customHeight="1" x14ac:dyDescent="0.25">
      <c r="B66" s="114" t="s">
        <v>358</v>
      </c>
      <c r="C66" s="115"/>
      <c r="D66" s="12" t="e">
        <f>MROUND(C65,5)</f>
        <v>#DIV/0!</v>
      </c>
      <c r="E66" s="113"/>
      <c r="F66" s="113"/>
      <c r="G66" s="113"/>
      <c r="H66" s="113"/>
      <c r="I66" s="137"/>
      <c r="J66" s="57"/>
    </row>
    <row r="67" spans="1:10" ht="29.45" customHeight="1" thickBot="1" x14ac:dyDescent="0.3">
      <c r="B67" s="5" t="s">
        <v>5</v>
      </c>
      <c r="C67" s="106"/>
      <c r="D67" s="106"/>
      <c r="E67" s="106"/>
      <c r="F67" s="106"/>
      <c r="G67" s="106"/>
      <c r="H67" s="67">
        <f>SUM(H15:H64)</f>
        <v>0</v>
      </c>
      <c r="I67" s="82">
        <f>SUM(I15:I64)</f>
        <v>0</v>
      </c>
      <c r="J67" s="83"/>
    </row>
    <row r="69" spans="1:10" ht="125.1" customHeight="1" x14ac:dyDescent="0.25">
      <c r="A69" s="3">
        <v>4</v>
      </c>
      <c r="B69" s="102" t="s">
        <v>400</v>
      </c>
      <c r="C69" s="102"/>
      <c r="D69" s="102"/>
      <c r="E69" s="102"/>
      <c r="F69" s="102"/>
      <c r="G69" s="102"/>
      <c r="H69" s="102"/>
    </row>
    <row r="70" spans="1:10" ht="30" customHeight="1" x14ac:dyDescent="0.25">
      <c r="A70" s="3">
        <v>5</v>
      </c>
      <c r="B70" s="111" t="s">
        <v>381</v>
      </c>
      <c r="C70" s="112"/>
      <c r="D70" s="112"/>
      <c r="E70" s="112"/>
      <c r="F70" s="112"/>
      <c r="G70" s="112"/>
      <c r="H70" s="112"/>
    </row>
    <row r="71" spans="1:10" ht="30" customHeight="1" x14ac:dyDescent="0.25">
      <c r="A71" s="111" t="s">
        <v>382</v>
      </c>
      <c r="B71" s="111"/>
      <c r="C71" s="111"/>
      <c r="D71" s="111"/>
      <c r="E71" s="111"/>
      <c r="F71" s="111"/>
      <c r="G71" s="111"/>
      <c r="H71" s="111"/>
    </row>
    <row r="72" spans="1:10" ht="15.75" thickBot="1" x14ac:dyDescent="0.3">
      <c r="B72" s="1"/>
      <c r="C72" s="1"/>
      <c r="D72" s="1"/>
      <c r="E72" s="1"/>
      <c r="F72" s="1"/>
      <c r="G72" s="1"/>
      <c r="H72" s="1"/>
    </row>
    <row r="73" spans="1:10" x14ac:dyDescent="0.25">
      <c r="B73" s="99" t="s">
        <v>9</v>
      </c>
      <c r="C73" s="100"/>
      <c r="D73" s="100"/>
      <c r="E73" s="100"/>
      <c r="F73" s="100"/>
      <c r="G73" s="100"/>
      <c r="H73" s="100"/>
      <c r="I73" s="101"/>
    </row>
    <row r="74" spans="1:10" x14ac:dyDescent="0.25">
      <c r="B74" s="119" t="s">
        <v>7</v>
      </c>
      <c r="C74" s="121" t="s">
        <v>394</v>
      </c>
      <c r="D74" s="122" t="s">
        <v>395</v>
      </c>
      <c r="E74" s="121" t="s">
        <v>369</v>
      </c>
      <c r="F74" s="121" t="s">
        <v>370</v>
      </c>
      <c r="G74" s="121" t="s">
        <v>8</v>
      </c>
      <c r="H74" s="122" t="s">
        <v>393</v>
      </c>
      <c r="I74" s="135" t="s">
        <v>397</v>
      </c>
    </row>
    <row r="75" spans="1:10" x14ac:dyDescent="0.25">
      <c r="B75" s="119"/>
      <c r="C75" s="121"/>
      <c r="D75" s="122"/>
      <c r="E75" s="121"/>
      <c r="F75" s="121"/>
      <c r="G75" s="121"/>
      <c r="H75" s="122"/>
      <c r="I75" s="135"/>
    </row>
    <row r="76" spans="1:10" ht="15.75" thickBot="1" x14ac:dyDescent="0.3">
      <c r="B76" s="120"/>
      <c r="C76" s="118"/>
      <c r="D76" s="123"/>
      <c r="E76" s="118"/>
      <c r="F76" s="118"/>
      <c r="G76" s="118"/>
      <c r="H76" s="123"/>
      <c r="I76" s="136"/>
    </row>
    <row r="77" spans="1:10" x14ac:dyDescent="0.25">
      <c r="B77" s="77"/>
      <c r="C77" s="75"/>
      <c r="D77" s="124" t="e">
        <f>D66</f>
        <v>#DIV/0!</v>
      </c>
      <c r="E77" s="31" t="str">
        <f>IF(ISNA(VLOOKUP(B77,'Kenmerken boomsoorten'!$A$2:$D$347,2,FALSE))," ",VLOOKUP(B77,'Kenmerken boomsoorten'!$A$2:$D$347,2,FALSE))</f>
        <v xml:space="preserve"> </v>
      </c>
      <c r="F77" s="31" t="str">
        <f>IF(ISNA(VLOOKUP(B77,'Kenmerken boomsoorten'!$A$2:$D$347,3,FALSE))," ",VLOOKUP(B77,'Kenmerken boomsoorten'!$A$2:$D$347,3,FALSE))</f>
        <v xml:space="preserve"> </v>
      </c>
      <c r="G77" s="32" t="str">
        <f>IF(ISNA(VLOOKUP(B77,'Kenmerken boomsoorten'!$A$2:$D$347,4,FALSE))," ",VLOOKUP(B77,'Kenmerken boomsoorten'!$A$2:$D$347,4,FALSE))</f>
        <v xml:space="preserve"> </v>
      </c>
      <c r="H77" s="90" cm="1">
        <f t="array" ref="H77">IF(ISNA(INDEX(Boomkroonvolumetabel!$E$2:$E$277,MATCH(1,('Rekenblad combinatie'!D$77=Boomkroonvolumetabel!$A$2:$A$277)*('Rekenblad combinatie'!E77=Boomkroonvolumetabel!$B$2:$B$277)*('Rekenblad combinatie'!F77=Boomkroonvolumetabel!$C$2:$C$277)*('Rekenblad combinatie'!G77=Boomkroonvolumetabel!$D$2:$D$277),0))),"0",INDEX(Boomkroonvolumetabel!$E$2:$E$277,MATCH(1,('Rekenblad combinatie'!D$77=Boomkroonvolumetabel!$A$2:$A$277)*('Rekenblad combinatie'!E77=Boomkroonvolumetabel!$B$2:$B$277)*('Rekenblad combinatie'!F77=Boomkroonvolumetabel!$C$2:$C$277)*('Rekenblad combinatie'!G77=Boomkroonvolumetabel!$D$2:$D$277),0)))*C77</f>
        <v>0</v>
      </c>
      <c r="I77" s="91"/>
    </row>
    <row r="78" spans="1:10" x14ac:dyDescent="0.25">
      <c r="B78" s="78"/>
      <c r="C78" s="76"/>
      <c r="D78" s="125"/>
      <c r="E78" s="12" t="str">
        <f>IF(ISNA(VLOOKUP(B78,'Kenmerken boomsoorten'!$A$2:$D$347,2,FALSE))," ",VLOOKUP(B78,'Kenmerken boomsoorten'!$A$2:$D$347,2,FALSE))</f>
        <v xml:space="preserve"> </v>
      </c>
      <c r="F78" s="12" t="str">
        <f>IF(ISNA(VLOOKUP(B78,'Kenmerken boomsoorten'!$A$2:$D$347,3,FALSE))," ",VLOOKUP(B78,'Kenmerken boomsoorten'!$A$2:$D$347,3,FALSE))</f>
        <v xml:space="preserve"> </v>
      </c>
      <c r="G78" s="87" t="str">
        <f>IF(ISNA(VLOOKUP(B78,'Kenmerken boomsoorten'!$A$2:$D$347,4,FALSE))," ",VLOOKUP(B78,'Kenmerken boomsoorten'!$A$2:$D$347,4,FALSE))</f>
        <v xml:space="preserve"> </v>
      </c>
      <c r="H78" s="88" cm="1">
        <f t="array" ref="H78">IF(ISNA(INDEX(Boomkroonvolumetabel!$E$2:$E$277,MATCH(1,('Rekenblad combinatie'!D$77=Boomkroonvolumetabel!$A$2:$A$277)*('Rekenblad combinatie'!E78=Boomkroonvolumetabel!$B$2:$B$277)*('Rekenblad combinatie'!F78=Boomkroonvolumetabel!$C$2:$C$277)*('Rekenblad combinatie'!G78=Boomkroonvolumetabel!$D$2:$D$277),0))),"0",INDEX(Boomkroonvolumetabel!$E$2:$E$277,MATCH(1,('Rekenblad combinatie'!D$77=Boomkroonvolumetabel!$A$2:$A$277)*('Rekenblad combinatie'!E78=Boomkroonvolumetabel!$B$2:$B$277)*('Rekenblad combinatie'!F78=Boomkroonvolumetabel!$C$2:$C$277)*('Rekenblad combinatie'!G78=Boomkroonvolumetabel!$D$2:$D$277),0)))*C78</f>
        <v>0</v>
      </c>
      <c r="I78" s="92"/>
    </row>
    <row r="79" spans="1:10" x14ac:dyDescent="0.25">
      <c r="B79" s="78"/>
      <c r="C79" s="76"/>
      <c r="D79" s="125"/>
      <c r="E79" s="12" t="str">
        <f>IF(ISNA(VLOOKUP(B79,'Kenmerken boomsoorten'!$A$2:$D$347,2,FALSE))," ",VLOOKUP(B79,'Kenmerken boomsoorten'!$A$2:$D$347,2,FALSE))</f>
        <v xml:space="preserve"> </v>
      </c>
      <c r="F79" s="12" t="str">
        <f>IF(ISNA(VLOOKUP(B79,'Kenmerken boomsoorten'!$A$2:$D$347,3,FALSE))," ",VLOOKUP(B79,'Kenmerken boomsoorten'!$A$2:$D$347,3,FALSE))</f>
        <v xml:space="preserve"> </v>
      </c>
      <c r="G79" s="87" t="str">
        <f>IF(ISNA(VLOOKUP(B79,'Kenmerken boomsoorten'!$A$2:$D$347,4,FALSE))," ",VLOOKUP(B79,'Kenmerken boomsoorten'!$A$2:$D$347,4,FALSE))</f>
        <v xml:space="preserve"> </v>
      </c>
      <c r="H79" s="88" cm="1">
        <f t="array" ref="H79">IF(ISNA(INDEX(Boomkroonvolumetabel!$E$2:$E$277,MATCH(1,('Rekenblad combinatie'!D$77=Boomkroonvolumetabel!$A$2:$A$277)*('Rekenblad combinatie'!E79=Boomkroonvolumetabel!$B$2:$B$277)*('Rekenblad combinatie'!F79=Boomkroonvolumetabel!$C$2:$C$277)*('Rekenblad combinatie'!G79=Boomkroonvolumetabel!$D$2:$D$277),0))),"0",INDEX(Boomkroonvolumetabel!$E$2:$E$277,MATCH(1,('Rekenblad combinatie'!D$77=Boomkroonvolumetabel!$A$2:$A$277)*('Rekenblad combinatie'!E79=Boomkroonvolumetabel!$B$2:$B$277)*('Rekenblad combinatie'!F79=Boomkroonvolumetabel!$C$2:$C$277)*('Rekenblad combinatie'!G79=Boomkroonvolumetabel!$D$2:$D$277),0)))*C79</f>
        <v>0</v>
      </c>
      <c r="I79" s="92"/>
    </row>
    <row r="80" spans="1:10" x14ac:dyDescent="0.25">
      <c r="B80" s="78"/>
      <c r="C80" s="76"/>
      <c r="D80" s="125"/>
      <c r="E80" s="12" t="str">
        <f>IF(ISNA(VLOOKUP(B80,'Kenmerken boomsoorten'!$A$2:$D$347,2,FALSE))," ",VLOOKUP(B80,'Kenmerken boomsoorten'!$A$2:$D$347,2,FALSE))</f>
        <v xml:space="preserve"> </v>
      </c>
      <c r="F80" s="12" t="str">
        <f>IF(ISNA(VLOOKUP(B80,'Kenmerken boomsoorten'!$A$2:$D$347,3,FALSE))," ",VLOOKUP(B80,'Kenmerken boomsoorten'!$A$2:$D$347,3,FALSE))</f>
        <v xml:space="preserve"> </v>
      </c>
      <c r="G80" s="87" t="str">
        <f>IF(ISNA(VLOOKUP(B80,'Kenmerken boomsoorten'!$A$2:$D$347,4,FALSE))," ",VLOOKUP(B80,'Kenmerken boomsoorten'!$A$2:$D$347,4,FALSE))</f>
        <v xml:space="preserve"> </v>
      </c>
      <c r="H80" s="88" cm="1">
        <f t="array" ref="H80">IF(ISNA(INDEX(Boomkroonvolumetabel!$E$2:$E$277,MATCH(1,('Rekenblad combinatie'!D$77=Boomkroonvolumetabel!$A$2:$A$277)*('Rekenblad combinatie'!E80=Boomkroonvolumetabel!$B$2:$B$277)*('Rekenblad combinatie'!F80=Boomkroonvolumetabel!$C$2:$C$277)*('Rekenblad combinatie'!G80=Boomkroonvolumetabel!$D$2:$D$277),0))),"0",INDEX(Boomkroonvolumetabel!$E$2:$E$277,MATCH(1,('Rekenblad combinatie'!D$77=Boomkroonvolumetabel!$A$2:$A$277)*('Rekenblad combinatie'!E80=Boomkroonvolumetabel!$B$2:$B$277)*('Rekenblad combinatie'!F80=Boomkroonvolumetabel!$C$2:$C$277)*('Rekenblad combinatie'!G80=Boomkroonvolumetabel!$D$2:$D$277),0)))*C80</f>
        <v>0</v>
      </c>
      <c r="I80" s="92"/>
    </row>
    <row r="81" spans="2:9" x14ac:dyDescent="0.25">
      <c r="B81" s="78"/>
      <c r="C81" s="76"/>
      <c r="D81" s="125"/>
      <c r="E81" s="12" t="str">
        <f>IF(ISNA(VLOOKUP(B81,'Kenmerken boomsoorten'!$A$2:$D$347,2,FALSE))," ",VLOOKUP(B81,'Kenmerken boomsoorten'!$A$2:$D$347,2,FALSE))</f>
        <v xml:space="preserve"> </v>
      </c>
      <c r="F81" s="12" t="str">
        <f>IF(ISNA(VLOOKUP(B81,'Kenmerken boomsoorten'!$A$2:$D$347,3,FALSE))," ",VLOOKUP(B81,'Kenmerken boomsoorten'!$A$2:$D$347,3,FALSE))</f>
        <v xml:space="preserve"> </v>
      </c>
      <c r="G81" s="87" t="str">
        <f>IF(ISNA(VLOOKUP(B81,'Kenmerken boomsoorten'!$A$2:$D$347,4,FALSE))," ",VLOOKUP(B81,'Kenmerken boomsoorten'!$A$2:$D$347,4,FALSE))</f>
        <v xml:space="preserve"> </v>
      </c>
      <c r="H81" s="88" cm="1">
        <f t="array" ref="H81">IF(ISNA(INDEX(Boomkroonvolumetabel!$E$2:$E$277,MATCH(1,('Rekenblad combinatie'!D$77=Boomkroonvolumetabel!$A$2:$A$277)*('Rekenblad combinatie'!E81=Boomkroonvolumetabel!$B$2:$B$277)*('Rekenblad combinatie'!F81=Boomkroonvolumetabel!$C$2:$C$277)*('Rekenblad combinatie'!G81=Boomkroonvolumetabel!$D$2:$D$277),0))),"0",INDEX(Boomkroonvolumetabel!$E$2:$E$277,MATCH(1,('Rekenblad combinatie'!D$77=Boomkroonvolumetabel!$A$2:$A$277)*('Rekenblad combinatie'!E81=Boomkroonvolumetabel!$B$2:$B$277)*('Rekenblad combinatie'!F81=Boomkroonvolumetabel!$C$2:$C$277)*('Rekenblad combinatie'!G81=Boomkroonvolumetabel!$D$2:$D$277),0)))*C81</f>
        <v>0</v>
      </c>
      <c r="I81" s="92"/>
    </row>
    <row r="82" spans="2:9" x14ac:dyDescent="0.25">
      <c r="B82" s="78"/>
      <c r="C82" s="76"/>
      <c r="D82" s="125"/>
      <c r="E82" s="12" t="str">
        <f>IF(ISNA(VLOOKUP(B82,'Kenmerken boomsoorten'!$A$2:$D$347,2,FALSE))," ",VLOOKUP(B82,'Kenmerken boomsoorten'!$A$2:$D$347,2,FALSE))</f>
        <v xml:space="preserve"> </v>
      </c>
      <c r="F82" s="12" t="str">
        <f>IF(ISNA(VLOOKUP(B82,'Kenmerken boomsoorten'!$A$2:$D$347,3,FALSE))," ",VLOOKUP(B82,'Kenmerken boomsoorten'!$A$2:$D$347,3,FALSE))</f>
        <v xml:space="preserve"> </v>
      </c>
      <c r="G82" s="87" t="str">
        <f>IF(ISNA(VLOOKUP(B82,'Kenmerken boomsoorten'!$A$2:$D$347,4,FALSE))," ",VLOOKUP(B82,'Kenmerken boomsoorten'!$A$2:$D$347,4,FALSE))</f>
        <v xml:space="preserve"> </v>
      </c>
      <c r="H82" s="88" cm="1">
        <f t="array" ref="H82">IF(ISNA(INDEX(Boomkroonvolumetabel!$E$2:$E$277,MATCH(1,('Rekenblad combinatie'!D$77=Boomkroonvolumetabel!$A$2:$A$277)*('Rekenblad combinatie'!E82=Boomkroonvolumetabel!$B$2:$B$277)*('Rekenblad combinatie'!F82=Boomkroonvolumetabel!$C$2:$C$277)*('Rekenblad combinatie'!G82=Boomkroonvolumetabel!$D$2:$D$277),0))),"0",INDEX(Boomkroonvolumetabel!$E$2:$E$277,MATCH(1,('Rekenblad combinatie'!D$77=Boomkroonvolumetabel!$A$2:$A$277)*('Rekenblad combinatie'!E82=Boomkroonvolumetabel!$B$2:$B$277)*('Rekenblad combinatie'!F82=Boomkroonvolumetabel!$C$2:$C$277)*('Rekenblad combinatie'!G82=Boomkroonvolumetabel!$D$2:$D$277),0)))*C82</f>
        <v>0</v>
      </c>
      <c r="I82" s="92"/>
    </row>
    <row r="83" spans="2:9" x14ac:dyDescent="0.25">
      <c r="B83" s="78"/>
      <c r="C83" s="76"/>
      <c r="D83" s="125"/>
      <c r="E83" s="12" t="str">
        <f>IF(ISNA(VLOOKUP(B83,'Kenmerken boomsoorten'!$A$2:$D$347,2,FALSE))," ",VLOOKUP(B83,'Kenmerken boomsoorten'!$A$2:$D$347,2,FALSE))</f>
        <v xml:space="preserve"> </v>
      </c>
      <c r="F83" s="12" t="str">
        <f>IF(ISNA(VLOOKUP(B83,'Kenmerken boomsoorten'!$A$2:$D$347,3,FALSE))," ",VLOOKUP(B83,'Kenmerken boomsoorten'!$A$2:$D$347,3,FALSE))</f>
        <v xml:space="preserve"> </v>
      </c>
      <c r="G83" s="87" t="str">
        <f>IF(ISNA(VLOOKUP(B83,'Kenmerken boomsoorten'!$A$2:$D$347,4,FALSE))," ",VLOOKUP(B83,'Kenmerken boomsoorten'!$A$2:$D$347,4,FALSE))</f>
        <v xml:space="preserve"> </v>
      </c>
      <c r="H83" s="88" cm="1">
        <f t="array" ref="H83">IF(ISNA(INDEX(Boomkroonvolumetabel!$E$2:$E$277,MATCH(1,('Rekenblad combinatie'!D$77=Boomkroonvolumetabel!$A$2:$A$277)*('Rekenblad combinatie'!E83=Boomkroonvolumetabel!$B$2:$B$277)*('Rekenblad combinatie'!F83=Boomkroonvolumetabel!$C$2:$C$277)*('Rekenblad combinatie'!G83=Boomkroonvolumetabel!$D$2:$D$277),0))),"0",INDEX(Boomkroonvolumetabel!$E$2:$E$277,MATCH(1,('Rekenblad combinatie'!D$77=Boomkroonvolumetabel!$A$2:$A$277)*('Rekenblad combinatie'!E83=Boomkroonvolumetabel!$B$2:$B$277)*('Rekenblad combinatie'!F83=Boomkroonvolumetabel!$C$2:$C$277)*('Rekenblad combinatie'!G83=Boomkroonvolumetabel!$D$2:$D$277),0)))*C83</f>
        <v>0</v>
      </c>
      <c r="I83" s="92"/>
    </row>
    <row r="84" spans="2:9" x14ac:dyDescent="0.25">
      <c r="B84" s="78"/>
      <c r="C84" s="76"/>
      <c r="D84" s="125"/>
      <c r="E84" s="12" t="str">
        <f>IF(ISNA(VLOOKUP(B84,'Kenmerken boomsoorten'!$A$2:$D$347,2,FALSE))," ",VLOOKUP(B84,'Kenmerken boomsoorten'!$A$2:$D$347,2,FALSE))</f>
        <v xml:space="preserve"> </v>
      </c>
      <c r="F84" s="12" t="str">
        <f>IF(ISNA(VLOOKUP(B84,'Kenmerken boomsoorten'!$A$2:$D$347,3,FALSE))," ",VLOOKUP(B84,'Kenmerken boomsoorten'!$A$2:$D$347,3,FALSE))</f>
        <v xml:space="preserve"> </v>
      </c>
      <c r="G84" s="87" t="str">
        <f>IF(ISNA(VLOOKUP(B84,'Kenmerken boomsoorten'!$A$2:$D$347,4,FALSE))," ",VLOOKUP(B84,'Kenmerken boomsoorten'!$A$2:$D$347,4,FALSE))</f>
        <v xml:space="preserve"> </v>
      </c>
      <c r="H84" s="88" cm="1">
        <f t="array" ref="H84">IF(ISNA(INDEX(Boomkroonvolumetabel!$E$2:$E$277,MATCH(1,('Rekenblad combinatie'!D$77=Boomkroonvolumetabel!$A$2:$A$277)*('Rekenblad combinatie'!E84=Boomkroonvolumetabel!$B$2:$B$277)*('Rekenblad combinatie'!F84=Boomkroonvolumetabel!$C$2:$C$277)*('Rekenblad combinatie'!G84=Boomkroonvolumetabel!$D$2:$D$277),0))),"0",INDEX(Boomkroonvolumetabel!$E$2:$E$277,MATCH(1,('Rekenblad combinatie'!D$77=Boomkroonvolumetabel!$A$2:$A$277)*('Rekenblad combinatie'!E84=Boomkroonvolumetabel!$B$2:$B$277)*('Rekenblad combinatie'!F84=Boomkroonvolumetabel!$C$2:$C$277)*('Rekenblad combinatie'!G84=Boomkroonvolumetabel!$D$2:$D$277),0)))*C84</f>
        <v>0</v>
      </c>
      <c r="I84" s="92"/>
    </row>
    <row r="85" spans="2:9" x14ac:dyDescent="0.25">
      <c r="B85" s="78"/>
      <c r="C85" s="76"/>
      <c r="D85" s="125"/>
      <c r="E85" s="12" t="str">
        <f>IF(ISNA(VLOOKUP(B85,'Kenmerken boomsoorten'!$A$2:$D$347,2,FALSE))," ",VLOOKUP(B85,'Kenmerken boomsoorten'!$A$2:$D$347,2,FALSE))</f>
        <v xml:space="preserve"> </v>
      </c>
      <c r="F85" s="12" t="str">
        <f>IF(ISNA(VLOOKUP(B85,'Kenmerken boomsoorten'!$A$2:$D$347,3,FALSE))," ",VLOOKUP(B85,'Kenmerken boomsoorten'!$A$2:$D$347,3,FALSE))</f>
        <v xml:space="preserve"> </v>
      </c>
      <c r="G85" s="87" t="str">
        <f>IF(ISNA(VLOOKUP(B85,'Kenmerken boomsoorten'!$A$2:$D$347,4,FALSE))," ",VLOOKUP(B85,'Kenmerken boomsoorten'!$A$2:$D$347,4,FALSE))</f>
        <v xml:space="preserve"> </v>
      </c>
      <c r="H85" s="88" cm="1">
        <f t="array" ref="H85">IF(ISNA(INDEX(Boomkroonvolumetabel!$E$2:$E$277,MATCH(1,('Rekenblad combinatie'!D$77=Boomkroonvolumetabel!$A$2:$A$277)*('Rekenblad combinatie'!E85=Boomkroonvolumetabel!$B$2:$B$277)*('Rekenblad combinatie'!F85=Boomkroonvolumetabel!$C$2:$C$277)*('Rekenblad combinatie'!G85=Boomkroonvolumetabel!$D$2:$D$277),0))),"0",INDEX(Boomkroonvolumetabel!$E$2:$E$277,MATCH(1,('Rekenblad combinatie'!D$77=Boomkroonvolumetabel!$A$2:$A$277)*('Rekenblad combinatie'!E85=Boomkroonvolumetabel!$B$2:$B$277)*('Rekenblad combinatie'!F85=Boomkroonvolumetabel!$C$2:$C$277)*('Rekenblad combinatie'!G85=Boomkroonvolumetabel!$D$2:$D$277),0)))*C85</f>
        <v>0</v>
      </c>
      <c r="I85" s="92"/>
    </row>
    <row r="86" spans="2:9" x14ac:dyDescent="0.25">
      <c r="B86" s="78"/>
      <c r="C86" s="76"/>
      <c r="D86" s="125"/>
      <c r="E86" s="12" t="str">
        <f>IF(ISNA(VLOOKUP(B86,'Kenmerken boomsoorten'!$A$2:$D$347,2,FALSE))," ",VLOOKUP(B86,'Kenmerken boomsoorten'!$A$2:$D$347,2,FALSE))</f>
        <v xml:space="preserve"> </v>
      </c>
      <c r="F86" s="12" t="str">
        <f>IF(ISNA(VLOOKUP(B86,'Kenmerken boomsoorten'!$A$2:$D$347,3,FALSE))," ",VLOOKUP(B86,'Kenmerken boomsoorten'!$A$2:$D$347,3,FALSE))</f>
        <v xml:space="preserve"> </v>
      </c>
      <c r="G86" s="87" t="str">
        <f>IF(ISNA(VLOOKUP(B86,'Kenmerken boomsoorten'!$A$2:$D$347,4,FALSE))," ",VLOOKUP(B86,'Kenmerken boomsoorten'!$A$2:$D$347,4,FALSE))</f>
        <v xml:space="preserve"> </v>
      </c>
      <c r="H86" s="88" cm="1">
        <f t="array" ref="H86">IF(ISNA(INDEX(Boomkroonvolumetabel!$E$2:$E$277,MATCH(1,('Rekenblad combinatie'!D$77=Boomkroonvolumetabel!$A$2:$A$277)*('Rekenblad combinatie'!E86=Boomkroonvolumetabel!$B$2:$B$277)*('Rekenblad combinatie'!F86=Boomkroonvolumetabel!$C$2:$C$277)*('Rekenblad combinatie'!G86=Boomkroonvolumetabel!$D$2:$D$277),0))),"0",INDEX(Boomkroonvolumetabel!$E$2:$E$277,MATCH(1,('Rekenblad combinatie'!D$77=Boomkroonvolumetabel!$A$2:$A$277)*('Rekenblad combinatie'!E86=Boomkroonvolumetabel!$B$2:$B$277)*('Rekenblad combinatie'!F86=Boomkroonvolumetabel!$C$2:$C$277)*('Rekenblad combinatie'!G86=Boomkroonvolumetabel!$D$2:$D$277),0)))*C86</f>
        <v>0</v>
      </c>
      <c r="I86" s="92"/>
    </row>
    <row r="87" spans="2:9" x14ac:dyDescent="0.25">
      <c r="B87" s="78"/>
      <c r="C87" s="76"/>
      <c r="D87" s="125"/>
      <c r="E87" s="12" t="str">
        <f>IF(ISNA(VLOOKUP(B87,'Kenmerken boomsoorten'!$A$2:$D$347,2,FALSE))," ",VLOOKUP(B87,'Kenmerken boomsoorten'!$A$2:$D$347,2,FALSE))</f>
        <v xml:space="preserve"> </v>
      </c>
      <c r="F87" s="12" t="str">
        <f>IF(ISNA(VLOOKUP(B87,'Kenmerken boomsoorten'!$A$2:$D$347,3,FALSE))," ",VLOOKUP(B87,'Kenmerken boomsoorten'!$A$2:$D$347,3,FALSE))</f>
        <v xml:space="preserve"> </v>
      </c>
      <c r="G87" s="87" t="str">
        <f>IF(ISNA(VLOOKUP(B87,'Kenmerken boomsoorten'!$A$2:$D$347,4,FALSE))," ",VLOOKUP(B87,'Kenmerken boomsoorten'!$A$2:$D$347,4,FALSE))</f>
        <v xml:space="preserve"> </v>
      </c>
      <c r="H87" s="88" cm="1">
        <f t="array" ref="H87">IF(ISNA(INDEX(Boomkroonvolumetabel!$E$2:$E$277,MATCH(1,('Rekenblad combinatie'!D$77=Boomkroonvolumetabel!$A$2:$A$277)*('Rekenblad combinatie'!E87=Boomkroonvolumetabel!$B$2:$B$277)*('Rekenblad combinatie'!F87=Boomkroonvolumetabel!$C$2:$C$277)*('Rekenblad combinatie'!G87=Boomkroonvolumetabel!$D$2:$D$277),0))),"0",INDEX(Boomkroonvolumetabel!$E$2:$E$277,MATCH(1,('Rekenblad combinatie'!D$77=Boomkroonvolumetabel!$A$2:$A$277)*('Rekenblad combinatie'!E87=Boomkroonvolumetabel!$B$2:$B$277)*('Rekenblad combinatie'!F87=Boomkroonvolumetabel!$C$2:$C$277)*('Rekenblad combinatie'!G87=Boomkroonvolumetabel!$D$2:$D$277),0)))*C87</f>
        <v>0</v>
      </c>
      <c r="I87" s="92"/>
    </row>
    <row r="88" spans="2:9" x14ac:dyDescent="0.25">
      <c r="B88" s="78"/>
      <c r="C88" s="76"/>
      <c r="D88" s="125"/>
      <c r="E88" s="12" t="str">
        <f>IF(ISNA(VLOOKUP(B88,'Kenmerken boomsoorten'!$A$2:$D$347,2,FALSE))," ",VLOOKUP(B88,'Kenmerken boomsoorten'!$A$2:$D$347,2,FALSE))</f>
        <v xml:space="preserve"> </v>
      </c>
      <c r="F88" s="12" t="str">
        <f>IF(ISNA(VLOOKUP(B88,'Kenmerken boomsoorten'!$A$2:$D$347,3,FALSE))," ",VLOOKUP(B88,'Kenmerken boomsoorten'!$A$2:$D$347,3,FALSE))</f>
        <v xml:space="preserve"> </v>
      </c>
      <c r="G88" s="87" t="str">
        <f>IF(ISNA(VLOOKUP(B88,'Kenmerken boomsoorten'!$A$2:$D$347,4,FALSE))," ",VLOOKUP(B88,'Kenmerken boomsoorten'!$A$2:$D$347,4,FALSE))</f>
        <v xml:space="preserve"> </v>
      </c>
      <c r="H88" s="88" cm="1">
        <f t="array" ref="H88">IF(ISNA(INDEX(Boomkroonvolumetabel!$E$2:$E$277,MATCH(1,('Rekenblad combinatie'!D$77=Boomkroonvolumetabel!$A$2:$A$277)*('Rekenblad combinatie'!E88=Boomkroonvolumetabel!$B$2:$B$277)*('Rekenblad combinatie'!F88=Boomkroonvolumetabel!$C$2:$C$277)*('Rekenblad combinatie'!G88=Boomkroonvolumetabel!$D$2:$D$277),0))),"0",INDEX(Boomkroonvolumetabel!$E$2:$E$277,MATCH(1,('Rekenblad combinatie'!D$77=Boomkroonvolumetabel!$A$2:$A$277)*('Rekenblad combinatie'!E88=Boomkroonvolumetabel!$B$2:$B$277)*('Rekenblad combinatie'!F88=Boomkroonvolumetabel!$C$2:$C$277)*('Rekenblad combinatie'!G88=Boomkroonvolumetabel!$D$2:$D$277),0)))*C88</f>
        <v>0</v>
      </c>
      <c r="I88" s="92"/>
    </row>
    <row r="89" spans="2:9" x14ac:dyDescent="0.25">
      <c r="B89" s="78"/>
      <c r="C89" s="76"/>
      <c r="D89" s="125"/>
      <c r="E89" s="12" t="str">
        <f>IF(ISNA(VLOOKUP(B89,'Kenmerken boomsoorten'!$A$2:$D$347,2,FALSE))," ",VLOOKUP(B89,'Kenmerken boomsoorten'!$A$2:$D$347,2,FALSE))</f>
        <v xml:space="preserve"> </v>
      </c>
      <c r="F89" s="12" t="str">
        <f>IF(ISNA(VLOOKUP(B89,'Kenmerken boomsoorten'!$A$2:$D$347,3,FALSE))," ",VLOOKUP(B89,'Kenmerken boomsoorten'!$A$2:$D$347,3,FALSE))</f>
        <v xml:space="preserve"> </v>
      </c>
      <c r="G89" s="87" t="str">
        <f>IF(ISNA(VLOOKUP(B89,'Kenmerken boomsoorten'!$A$2:$D$347,4,FALSE))," ",VLOOKUP(B89,'Kenmerken boomsoorten'!$A$2:$D$347,4,FALSE))</f>
        <v xml:space="preserve"> </v>
      </c>
      <c r="H89" s="88" cm="1">
        <f t="array" ref="H89">IF(ISNA(INDEX(Boomkroonvolumetabel!$E$2:$E$277,MATCH(1,('Rekenblad combinatie'!D$77=Boomkroonvolumetabel!$A$2:$A$277)*('Rekenblad combinatie'!E89=Boomkroonvolumetabel!$B$2:$B$277)*('Rekenblad combinatie'!F89=Boomkroonvolumetabel!$C$2:$C$277)*('Rekenblad combinatie'!G89=Boomkroonvolumetabel!$D$2:$D$277),0))),"0",INDEX(Boomkroonvolumetabel!$E$2:$E$277,MATCH(1,('Rekenblad combinatie'!D$77=Boomkroonvolumetabel!$A$2:$A$277)*('Rekenblad combinatie'!E89=Boomkroonvolumetabel!$B$2:$B$277)*('Rekenblad combinatie'!F89=Boomkroonvolumetabel!$C$2:$C$277)*('Rekenblad combinatie'!G89=Boomkroonvolumetabel!$D$2:$D$277),0)))*C89</f>
        <v>0</v>
      </c>
      <c r="I89" s="92"/>
    </row>
    <row r="90" spans="2:9" x14ac:dyDescent="0.25">
      <c r="B90" s="78"/>
      <c r="C90" s="76"/>
      <c r="D90" s="125"/>
      <c r="E90" s="12" t="str">
        <f>IF(ISNA(VLOOKUP(B90,'Kenmerken boomsoorten'!$A$2:$D$347,2,FALSE))," ",VLOOKUP(B90,'Kenmerken boomsoorten'!$A$2:$D$347,2,FALSE))</f>
        <v xml:space="preserve"> </v>
      </c>
      <c r="F90" s="12" t="str">
        <f>IF(ISNA(VLOOKUP(B90,'Kenmerken boomsoorten'!$A$2:$D$347,3,FALSE))," ",VLOOKUP(B90,'Kenmerken boomsoorten'!$A$2:$D$347,3,FALSE))</f>
        <v xml:space="preserve"> </v>
      </c>
      <c r="G90" s="87" t="str">
        <f>IF(ISNA(VLOOKUP(B90,'Kenmerken boomsoorten'!$A$2:$D$347,4,FALSE))," ",VLOOKUP(B90,'Kenmerken boomsoorten'!$A$2:$D$347,4,FALSE))</f>
        <v xml:space="preserve"> </v>
      </c>
      <c r="H90" s="88" cm="1">
        <f t="array" ref="H90">IF(ISNA(INDEX(Boomkroonvolumetabel!$E$2:$E$277,MATCH(1,('Rekenblad combinatie'!D$77=Boomkroonvolumetabel!$A$2:$A$277)*('Rekenblad combinatie'!E90=Boomkroonvolumetabel!$B$2:$B$277)*('Rekenblad combinatie'!F90=Boomkroonvolumetabel!$C$2:$C$277)*('Rekenblad combinatie'!G90=Boomkroonvolumetabel!$D$2:$D$277),0))),"0",INDEX(Boomkroonvolumetabel!$E$2:$E$277,MATCH(1,('Rekenblad combinatie'!D$77=Boomkroonvolumetabel!$A$2:$A$277)*('Rekenblad combinatie'!E90=Boomkroonvolumetabel!$B$2:$B$277)*('Rekenblad combinatie'!F90=Boomkroonvolumetabel!$C$2:$C$277)*('Rekenblad combinatie'!G90=Boomkroonvolumetabel!$D$2:$D$277),0)))*C90</f>
        <v>0</v>
      </c>
      <c r="I90" s="92"/>
    </row>
    <row r="91" spans="2:9" x14ac:dyDescent="0.25">
      <c r="B91" s="78"/>
      <c r="C91" s="76"/>
      <c r="D91" s="125"/>
      <c r="E91" s="12" t="str">
        <f>IF(ISNA(VLOOKUP(B91,'Kenmerken boomsoorten'!$A$2:$D$347,2,FALSE))," ",VLOOKUP(B91,'Kenmerken boomsoorten'!$A$2:$D$347,2,FALSE))</f>
        <v xml:space="preserve"> </v>
      </c>
      <c r="F91" s="12" t="str">
        <f>IF(ISNA(VLOOKUP(B91,'Kenmerken boomsoorten'!$A$2:$D$347,3,FALSE))," ",VLOOKUP(B91,'Kenmerken boomsoorten'!$A$2:$D$347,3,FALSE))</f>
        <v xml:space="preserve"> </v>
      </c>
      <c r="G91" s="87" t="str">
        <f>IF(ISNA(VLOOKUP(B91,'Kenmerken boomsoorten'!$A$2:$D$347,4,FALSE))," ",VLOOKUP(B91,'Kenmerken boomsoorten'!$A$2:$D$347,4,FALSE))</f>
        <v xml:space="preserve"> </v>
      </c>
      <c r="H91" s="88" cm="1">
        <f t="array" ref="H91">IF(ISNA(INDEX(Boomkroonvolumetabel!$E$2:$E$277,MATCH(1,('Rekenblad combinatie'!D$77=Boomkroonvolumetabel!$A$2:$A$277)*('Rekenblad combinatie'!E91=Boomkroonvolumetabel!$B$2:$B$277)*('Rekenblad combinatie'!F91=Boomkroonvolumetabel!$C$2:$C$277)*('Rekenblad combinatie'!G91=Boomkroonvolumetabel!$D$2:$D$277),0))),"0",INDEX(Boomkroonvolumetabel!$E$2:$E$277,MATCH(1,('Rekenblad combinatie'!D$77=Boomkroonvolumetabel!$A$2:$A$277)*('Rekenblad combinatie'!E91=Boomkroonvolumetabel!$B$2:$B$277)*('Rekenblad combinatie'!F91=Boomkroonvolumetabel!$C$2:$C$277)*('Rekenblad combinatie'!G91=Boomkroonvolumetabel!$D$2:$D$277),0)))*C91</f>
        <v>0</v>
      </c>
      <c r="I91" s="92"/>
    </row>
    <row r="92" spans="2:9" x14ac:dyDescent="0.25">
      <c r="B92" s="78"/>
      <c r="C92" s="76"/>
      <c r="D92" s="125"/>
      <c r="E92" s="12" t="str">
        <f>IF(ISNA(VLOOKUP(B92,'Kenmerken boomsoorten'!$A$2:$D$347,2,FALSE))," ",VLOOKUP(B92,'Kenmerken boomsoorten'!$A$2:$D$347,2,FALSE))</f>
        <v xml:space="preserve"> </v>
      </c>
      <c r="F92" s="12" t="str">
        <f>IF(ISNA(VLOOKUP(B92,'Kenmerken boomsoorten'!$A$2:$D$347,3,FALSE))," ",VLOOKUP(B92,'Kenmerken boomsoorten'!$A$2:$D$347,3,FALSE))</f>
        <v xml:space="preserve"> </v>
      </c>
      <c r="G92" s="87" t="str">
        <f>IF(ISNA(VLOOKUP(B92,'Kenmerken boomsoorten'!$A$2:$D$347,4,FALSE))," ",VLOOKUP(B92,'Kenmerken boomsoorten'!$A$2:$D$347,4,FALSE))</f>
        <v xml:space="preserve"> </v>
      </c>
      <c r="H92" s="88" cm="1">
        <f t="array" ref="H92">IF(ISNA(INDEX(Boomkroonvolumetabel!$E$2:$E$277,MATCH(1,('Rekenblad combinatie'!D$77=Boomkroonvolumetabel!$A$2:$A$277)*('Rekenblad combinatie'!E92=Boomkroonvolumetabel!$B$2:$B$277)*('Rekenblad combinatie'!F92=Boomkroonvolumetabel!$C$2:$C$277)*('Rekenblad combinatie'!G92=Boomkroonvolumetabel!$D$2:$D$277),0))),"0",INDEX(Boomkroonvolumetabel!$E$2:$E$277,MATCH(1,('Rekenblad combinatie'!D$77=Boomkroonvolumetabel!$A$2:$A$277)*('Rekenblad combinatie'!E92=Boomkroonvolumetabel!$B$2:$B$277)*('Rekenblad combinatie'!F92=Boomkroonvolumetabel!$C$2:$C$277)*('Rekenblad combinatie'!G92=Boomkroonvolumetabel!$D$2:$D$277),0)))*C92</f>
        <v>0</v>
      </c>
      <c r="I92" s="92"/>
    </row>
    <row r="93" spans="2:9" x14ac:dyDescent="0.25">
      <c r="B93" s="78"/>
      <c r="C93" s="76"/>
      <c r="D93" s="125"/>
      <c r="E93" s="12" t="str">
        <f>IF(ISNA(VLOOKUP(B93,'Kenmerken boomsoorten'!$A$2:$D$347,2,FALSE))," ",VLOOKUP(B93,'Kenmerken boomsoorten'!$A$2:$D$347,2,FALSE))</f>
        <v xml:space="preserve"> </v>
      </c>
      <c r="F93" s="12" t="str">
        <f>IF(ISNA(VLOOKUP(B93,'Kenmerken boomsoorten'!$A$2:$D$347,3,FALSE))," ",VLOOKUP(B93,'Kenmerken boomsoorten'!$A$2:$D$347,3,FALSE))</f>
        <v xml:space="preserve"> </v>
      </c>
      <c r="G93" s="87" t="str">
        <f>IF(ISNA(VLOOKUP(B93,'Kenmerken boomsoorten'!$A$2:$D$347,4,FALSE))," ",VLOOKUP(B93,'Kenmerken boomsoorten'!$A$2:$D$347,4,FALSE))</f>
        <v xml:space="preserve"> </v>
      </c>
      <c r="H93" s="88" cm="1">
        <f t="array" ref="H93">IF(ISNA(INDEX(Boomkroonvolumetabel!$E$2:$E$277,MATCH(1,('Rekenblad combinatie'!D$77=Boomkroonvolumetabel!$A$2:$A$277)*('Rekenblad combinatie'!E93=Boomkroonvolumetabel!$B$2:$B$277)*('Rekenblad combinatie'!F93=Boomkroonvolumetabel!$C$2:$C$277)*('Rekenblad combinatie'!G93=Boomkroonvolumetabel!$D$2:$D$277),0))),"0",INDEX(Boomkroonvolumetabel!$E$2:$E$277,MATCH(1,('Rekenblad combinatie'!D$77=Boomkroonvolumetabel!$A$2:$A$277)*('Rekenblad combinatie'!E93=Boomkroonvolumetabel!$B$2:$B$277)*('Rekenblad combinatie'!F93=Boomkroonvolumetabel!$C$2:$C$277)*('Rekenblad combinatie'!G93=Boomkroonvolumetabel!$D$2:$D$277),0)))*C93</f>
        <v>0</v>
      </c>
      <c r="I93" s="92"/>
    </row>
    <row r="94" spans="2:9" x14ac:dyDescent="0.25">
      <c r="B94" s="78"/>
      <c r="C94" s="76"/>
      <c r="D94" s="125"/>
      <c r="E94" s="12" t="str">
        <f>IF(ISNA(VLOOKUP(B94,'Kenmerken boomsoorten'!$A$2:$D$347,2,FALSE))," ",VLOOKUP(B94,'Kenmerken boomsoorten'!$A$2:$D$347,2,FALSE))</f>
        <v xml:space="preserve"> </v>
      </c>
      <c r="F94" s="12" t="str">
        <f>IF(ISNA(VLOOKUP(B94,'Kenmerken boomsoorten'!$A$2:$D$347,3,FALSE))," ",VLOOKUP(B94,'Kenmerken boomsoorten'!$A$2:$D$347,3,FALSE))</f>
        <v xml:space="preserve"> </v>
      </c>
      <c r="G94" s="87" t="str">
        <f>IF(ISNA(VLOOKUP(B94,'Kenmerken boomsoorten'!$A$2:$D$347,4,FALSE))," ",VLOOKUP(B94,'Kenmerken boomsoorten'!$A$2:$D$347,4,FALSE))</f>
        <v xml:space="preserve"> </v>
      </c>
      <c r="H94" s="88" cm="1">
        <f t="array" ref="H94">IF(ISNA(INDEX(Boomkroonvolumetabel!$E$2:$E$277,MATCH(1,('Rekenblad combinatie'!D$77=Boomkroonvolumetabel!$A$2:$A$277)*('Rekenblad combinatie'!E94=Boomkroonvolumetabel!$B$2:$B$277)*('Rekenblad combinatie'!F94=Boomkroonvolumetabel!$C$2:$C$277)*('Rekenblad combinatie'!G94=Boomkroonvolumetabel!$D$2:$D$277),0))),"0",INDEX(Boomkroonvolumetabel!$E$2:$E$277,MATCH(1,('Rekenblad combinatie'!D$77=Boomkroonvolumetabel!$A$2:$A$277)*('Rekenblad combinatie'!E94=Boomkroonvolumetabel!$B$2:$B$277)*('Rekenblad combinatie'!F94=Boomkroonvolumetabel!$C$2:$C$277)*('Rekenblad combinatie'!G94=Boomkroonvolumetabel!$D$2:$D$277),0)))*C94</f>
        <v>0</v>
      </c>
      <c r="I94" s="92"/>
    </row>
    <row r="95" spans="2:9" x14ac:dyDescent="0.25">
      <c r="B95" s="78"/>
      <c r="C95" s="76"/>
      <c r="D95" s="125"/>
      <c r="E95" s="12" t="str">
        <f>IF(ISNA(VLOOKUP(B95,'Kenmerken boomsoorten'!$A$2:$D$347,2,FALSE))," ",VLOOKUP(B95,'Kenmerken boomsoorten'!$A$2:$D$347,2,FALSE))</f>
        <v xml:space="preserve"> </v>
      </c>
      <c r="F95" s="12" t="str">
        <f>IF(ISNA(VLOOKUP(B95,'Kenmerken boomsoorten'!$A$2:$D$347,3,FALSE))," ",VLOOKUP(B95,'Kenmerken boomsoorten'!$A$2:$D$347,3,FALSE))</f>
        <v xml:space="preserve"> </v>
      </c>
      <c r="G95" s="87" t="str">
        <f>IF(ISNA(VLOOKUP(B95,'Kenmerken boomsoorten'!$A$2:$D$347,4,FALSE))," ",VLOOKUP(B95,'Kenmerken boomsoorten'!$A$2:$D$347,4,FALSE))</f>
        <v xml:space="preserve"> </v>
      </c>
      <c r="H95" s="88" cm="1">
        <f t="array" ref="H95">IF(ISNA(INDEX(Boomkroonvolumetabel!$E$2:$E$277,MATCH(1,('Rekenblad combinatie'!D$77=Boomkroonvolumetabel!$A$2:$A$277)*('Rekenblad combinatie'!E95=Boomkroonvolumetabel!$B$2:$B$277)*('Rekenblad combinatie'!F95=Boomkroonvolumetabel!$C$2:$C$277)*('Rekenblad combinatie'!G95=Boomkroonvolumetabel!$D$2:$D$277),0))),"0",INDEX(Boomkroonvolumetabel!$E$2:$E$277,MATCH(1,('Rekenblad combinatie'!D$77=Boomkroonvolumetabel!$A$2:$A$277)*('Rekenblad combinatie'!E95=Boomkroonvolumetabel!$B$2:$B$277)*('Rekenblad combinatie'!F95=Boomkroonvolumetabel!$C$2:$C$277)*('Rekenblad combinatie'!G95=Boomkroonvolumetabel!$D$2:$D$277),0)))*C95</f>
        <v>0</v>
      </c>
      <c r="I95" s="92"/>
    </row>
    <row r="96" spans="2:9" x14ac:dyDescent="0.25">
      <c r="B96" s="78"/>
      <c r="C96" s="76"/>
      <c r="D96" s="125"/>
      <c r="E96" s="12" t="str">
        <f>IF(ISNA(VLOOKUP(B96,'Kenmerken boomsoorten'!$A$2:$D$347,2,FALSE))," ",VLOOKUP(B96,'Kenmerken boomsoorten'!$A$2:$D$347,2,FALSE))</f>
        <v xml:space="preserve"> </v>
      </c>
      <c r="F96" s="12" t="str">
        <f>IF(ISNA(VLOOKUP(B96,'Kenmerken boomsoorten'!$A$2:$D$347,3,FALSE))," ",VLOOKUP(B96,'Kenmerken boomsoorten'!$A$2:$D$347,3,FALSE))</f>
        <v xml:space="preserve"> </v>
      </c>
      <c r="G96" s="87" t="str">
        <f>IF(ISNA(VLOOKUP(B96,'Kenmerken boomsoorten'!$A$2:$D$347,4,FALSE))," ",VLOOKUP(B96,'Kenmerken boomsoorten'!$A$2:$D$347,4,FALSE))</f>
        <v xml:space="preserve"> </v>
      </c>
      <c r="H96" s="88" cm="1">
        <f t="array" ref="H96">IF(ISNA(INDEX(Boomkroonvolumetabel!$E$2:$E$277,MATCH(1,('Rekenblad combinatie'!D$77=Boomkroonvolumetabel!$A$2:$A$277)*('Rekenblad combinatie'!E96=Boomkroonvolumetabel!$B$2:$B$277)*('Rekenblad combinatie'!F96=Boomkroonvolumetabel!$C$2:$C$277)*('Rekenblad combinatie'!G96=Boomkroonvolumetabel!$D$2:$D$277),0))),"0",INDEX(Boomkroonvolumetabel!$E$2:$E$277,MATCH(1,('Rekenblad combinatie'!D$77=Boomkroonvolumetabel!$A$2:$A$277)*('Rekenblad combinatie'!E96=Boomkroonvolumetabel!$B$2:$B$277)*('Rekenblad combinatie'!F96=Boomkroonvolumetabel!$C$2:$C$277)*('Rekenblad combinatie'!G96=Boomkroonvolumetabel!$D$2:$D$277),0)))*C96</f>
        <v>0</v>
      </c>
      <c r="I96" s="92"/>
    </row>
    <row r="97" spans="2:9" x14ac:dyDescent="0.25">
      <c r="B97" s="78"/>
      <c r="C97" s="76"/>
      <c r="D97" s="125"/>
      <c r="E97" s="12" t="str">
        <f>IF(ISNA(VLOOKUP(B97,'Kenmerken boomsoorten'!$A$2:$D$347,2,FALSE))," ",VLOOKUP(B97,'Kenmerken boomsoorten'!$A$2:$D$347,2,FALSE))</f>
        <v xml:space="preserve"> </v>
      </c>
      <c r="F97" s="12" t="str">
        <f>IF(ISNA(VLOOKUP(B97,'Kenmerken boomsoorten'!$A$2:$D$347,3,FALSE))," ",VLOOKUP(B97,'Kenmerken boomsoorten'!$A$2:$D$347,3,FALSE))</f>
        <v xml:space="preserve"> </v>
      </c>
      <c r="G97" s="87" t="str">
        <f>IF(ISNA(VLOOKUP(B97,'Kenmerken boomsoorten'!$A$2:$D$347,4,FALSE))," ",VLOOKUP(B97,'Kenmerken boomsoorten'!$A$2:$D$347,4,FALSE))</f>
        <v xml:space="preserve"> </v>
      </c>
      <c r="H97" s="88" cm="1">
        <f t="array" ref="H97">IF(ISNA(INDEX(Boomkroonvolumetabel!$E$2:$E$277,MATCH(1,('Rekenblad combinatie'!D$77=Boomkroonvolumetabel!$A$2:$A$277)*('Rekenblad combinatie'!E97=Boomkroonvolumetabel!$B$2:$B$277)*('Rekenblad combinatie'!F97=Boomkroonvolumetabel!$C$2:$C$277)*('Rekenblad combinatie'!G97=Boomkroonvolumetabel!$D$2:$D$277),0))),"0",INDEX(Boomkroonvolumetabel!$E$2:$E$277,MATCH(1,('Rekenblad combinatie'!D$77=Boomkroonvolumetabel!$A$2:$A$277)*('Rekenblad combinatie'!E97=Boomkroonvolumetabel!$B$2:$B$277)*('Rekenblad combinatie'!F97=Boomkroonvolumetabel!$C$2:$C$277)*('Rekenblad combinatie'!G97=Boomkroonvolumetabel!$D$2:$D$277),0)))*C97</f>
        <v>0</v>
      </c>
      <c r="I97" s="92"/>
    </row>
    <row r="98" spans="2:9" x14ac:dyDescent="0.25">
      <c r="B98" s="78"/>
      <c r="C98" s="76"/>
      <c r="D98" s="125"/>
      <c r="E98" s="12" t="str">
        <f>IF(ISNA(VLOOKUP(B98,'Kenmerken boomsoorten'!$A$2:$D$347,2,FALSE))," ",VLOOKUP(B98,'Kenmerken boomsoorten'!$A$2:$D$347,2,FALSE))</f>
        <v xml:space="preserve"> </v>
      </c>
      <c r="F98" s="12" t="str">
        <f>IF(ISNA(VLOOKUP(B98,'Kenmerken boomsoorten'!$A$2:$D$347,3,FALSE))," ",VLOOKUP(B98,'Kenmerken boomsoorten'!$A$2:$D$347,3,FALSE))</f>
        <v xml:space="preserve"> </v>
      </c>
      <c r="G98" s="87" t="str">
        <f>IF(ISNA(VLOOKUP(B98,'Kenmerken boomsoorten'!$A$2:$D$347,4,FALSE))," ",VLOOKUP(B98,'Kenmerken boomsoorten'!$A$2:$D$347,4,FALSE))</f>
        <v xml:space="preserve"> </v>
      </c>
      <c r="H98" s="88" cm="1">
        <f t="array" ref="H98">IF(ISNA(INDEX(Boomkroonvolumetabel!$E$2:$E$277,MATCH(1,('Rekenblad combinatie'!D$77=Boomkroonvolumetabel!$A$2:$A$277)*('Rekenblad combinatie'!E98=Boomkroonvolumetabel!$B$2:$B$277)*('Rekenblad combinatie'!F98=Boomkroonvolumetabel!$C$2:$C$277)*('Rekenblad combinatie'!G98=Boomkroonvolumetabel!$D$2:$D$277),0))),"0",INDEX(Boomkroonvolumetabel!$E$2:$E$277,MATCH(1,('Rekenblad combinatie'!D$77=Boomkroonvolumetabel!$A$2:$A$277)*('Rekenblad combinatie'!E98=Boomkroonvolumetabel!$B$2:$B$277)*('Rekenblad combinatie'!F98=Boomkroonvolumetabel!$C$2:$C$277)*('Rekenblad combinatie'!G98=Boomkroonvolumetabel!$D$2:$D$277),0)))*C98</f>
        <v>0</v>
      </c>
      <c r="I98" s="92"/>
    </row>
    <row r="99" spans="2:9" x14ac:dyDescent="0.25">
      <c r="B99" s="78"/>
      <c r="C99" s="76"/>
      <c r="D99" s="125"/>
      <c r="E99" s="12" t="str">
        <f>IF(ISNA(VLOOKUP(B99,'Kenmerken boomsoorten'!$A$2:$D$347,2,FALSE))," ",VLOOKUP(B99,'Kenmerken boomsoorten'!$A$2:$D$347,2,FALSE))</f>
        <v xml:space="preserve"> </v>
      </c>
      <c r="F99" s="12" t="str">
        <f>IF(ISNA(VLOOKUP(B99,'Kenmerken boomsoorten'!$A$2:$D$347,3,FALSE))," ",VLOOKUP(B99,'Kenmerken boomsoorten'!$A$2:$D$347,3,FALSE))</f>
        <v xml:space="preserve"> </v>
      </c>
      <c r="G99" s="87" t="str">
        <f>IF(ISNA(VLOOKUP(B99,'Kenmerken boomsoorten'!$A$2:$D$347,4,FALSE))," ",VLOOKUP(B99,'Kenmerken boomsoorten'!$A$2:$D$347,4,FALSE))</f>
        <v xml:space="preserve"> </v>
      </c>
      <c r="H99" s="88" cm="1">
        <f t="array" ref="H99">IF(ISNA(INDEX(Boomkroonvolumetabel!$E$2:$E$277,MATCH(1,('Rekenblad combinatie'!D$77=Boomkroonvolumetabel!$A$2:$A$277)*('Rekenblad combinatie'!E99=Boomkroonvolumetabel!$B$2:$B$277)*('Rekenblad combinatie'!F99=Boomkroonvolumetabel!$C$2:$C$277)*('Rekenblad combinatie'!G99=Boomkroonvolumetabel!$D$2:$D$277),0))),"0",INDEX(Boomkroonvolumetabel!$E$2:$E$277,MATCH(1,('Rekenblad combinatie'!D$77=Boomkroonvolumetabel!$A$2:$A$277)*('Rekenblad combinatie'!E99=Boomkroonvolumetabel!$B$2:$B$277)*('Rekenblad combinatie'!F99=Boomkroonvolumetabel!$C$2:$C$277)*('Rekenblad combinatie'!G99=Boomkroonvolumetabel!$D$2:$D$277),0)))*C99</f>
        <v>0</v>
      </c>
      <c r="I99" s="92"/>
    </row>
    <row r="100" spans="2:9" x14ac:dyDescent="0.25">
      <c r="B100" s="78"/>
      <c r="C100" s="76"/>
      <c r="D100" s="125"/>
      <c r="E100" s="12" t="str">
        <f>IF(ISNA(VLOOKUP(B100,'Kenmerken boomsoorten'!$A$2:$D$347,2,FALSE))," ",VLOOKUP(B100,'Kenmerken boomsoorten'!$A$2:$D$347,2,FALSE))</f>
        <v xml:space="preserve"> </v>
      </c>
      <c r="F100" s="12" t="str">
        <f>IF(ISNA(VLOOKUP(B100,'Kenmerken boomsoorten'!$A$2:$D$347,3,FALSE))," ",VLOOKUP(B100,'Kenmerken boomsoorten'!$A$2:$D$347,3,FALSE))</f>
        <v xml:space="preserve"> </v>
      </c>
      <c r="G100" s="87" t="str">
        <f>IF(ISNA(VLOOKUP(B100,'Kenmerken boomsoorten'!$A$2:$D$347,4,FALSE))," ",VLOOKUP(B100,'Kenmerken boomsoorten'!$A$2:$D$347,4,FALSE))</f>
        <v xml:space="preserve"> </v>
      </c>
      <c r="H100" s="88" cm="1">
        <f t="array" ref="H100">IF(ISNA(INDEX(Boomkroonvolumetabel!$E$2:$E$277,MATCH(1,('Rekenblad combinatie'!D$77=Boomkroonvolumetabel!$A$2:$A$277)*('Rekenblad combinatie'!E100=Boomkroonvolumetabel!$B$2:$B$277)*('Rekenblad combinatie'!F100=Boomkroonvolumetabel!$C$2:$C$277)*('Rekenblad combinatie'!G100=Boomkroonvolumetabel!$D$2:$D$277),0))),"0",INDEX(Boomkroonvolumetabel!$E$2:$E$277,MATCH(1,('Rekenblad combinatie'!D$77=Boomkroonvolumetabel!$A$2:$A$277)*('Rekenblad combinatie'!E100=Boomkroonvolumetabel!$B$2:$B$277)*('Rekenblad combinatie'!F100=Boomkroonvolumetabel!$C$2:$C$277)*('Rekenblad combinatie'!G100=Boomkroonvolumetabel!$D$2:$D$277),0)))*C100</f>
        <v>0</v>
      </c>
      <c r="I100" s="92"/>
    </row>
    <row r="101" spans="2:9" x14ac:dyDescent="0.25">
      <c r="B101" s="78"/>
      <c r="C101" s="76"/>
      <c r="D101" s="125"/>
      <c r="E101" s="12" t="str">
        <f>IF(ISNA(VLOOKUP(B101,'Kenmerken boomsoorten'!$A$2:$D$347,2,FALSE))," ",VLOOKUP(B101,'Kenmerken boomsoorten'!$A$2:$D$347,2,FALSE))</f>
        <v xml:space="preserve"> </v>
      </c>
      <c r="F101" s="12" t="str">
        <f>IF(ISNA(VLOOKUP(B101,'Kenmerken boomsoorten'!$A$2:$D$347,3,FALSE))," ",VLOOKUP(B101,'Kenmerken boomsoorten'!$A$2:$D$347,3,FALSE))</f>
        <v xml:space="preserve"> </v>
      </c>
      <c r="G101" s="87" t="str">
        <f>IF(ISNA(VLOOKUP(B101,'Kenmerken boomsoorten'!$A$2:$D$347,4,FALSE))," ",VLOOKUP(B101,'Kenmerken boomsoorten'!$A$2:$D$347,4,FALSE))</f>
        <v xml:space="preserve"> </v>
      </c>
      <c r="H101" s="88" cm="1">
        <f t="array" ref="H101">IF(ISNA(INDEX(Boomkroonvolumetabel!$E$2:$E$277,MATCH(1,('Rekenblad combinatie'!D$77=Boomkroonvolumetabel!$A$2:$A$277)*('Rekenblad combinatie'!E101=Boomkroonvolumetabel!$B$2:$B$277)*('Rekenblad combinatie'!F101=Boomkroonvolumetabel!$C$2:$C$277)*('Rekenblad combinatie'!G101=Boomkroonvolumetabel!$D$2:$D$277),0))),"0",INDEX(Boomkroonvolumetabel!$E$2:$E$277,MATCH(1,('Rekenblad combinatie'!D$77=Boomkroonvolumetabel!$A$2:$A$277)*('Rekenblad combinatie'!E101=Boomkroonvolumetabel!$B$2:$B$277)*('Rekenblad combinatie'!F101=Boomkroonvolumetabel!$C$2:$C$277)*('Rekenblad combinatie'!G101=Boomkroonvolumetabel!$D$2:$D$277),0)))*C101</f>
        <v>0</v>
      </c>
      <c r="I101" s="92"/>
    </row>
    <row r="102" spans="2:9" x14ac:dyDescent="0.25">
      <c r="B102" s="78"/>
      <c r="C102" s="76"/>
      <c r="D102" s="125"/>
      <c r="E102" s="12" t="str">
        <f>IF(ISNA(VLOOKUP(B102,'Kenmerken boomsoorten'!$A$2:$D$347,2,FALSE))," ",VLOOKUP(B102,'Kenmerken boomsoorten'!$A$2:$D$347,2,FALSE))</f>
        <v xml:space="preserve"> </v>
      </c>
      <c r="F102" s="12" t="str">
        <f>IF(ISNA(VLOOKUP(B102,'Kenmerken boomsoorten'!$A$2:$D$347,3,FALSE))," ",VLOOKUP(B102,'Kenmerken boomsoorten'!$A$2:$D$347,3,FALSE))</f>
        <v xml:space="preserve"> </v>
      </c>
      <c r="G102" s="87" t="str">
        <f>IF(ISNA(VLOOKUP(B102,'Kenmerken boomsoorten'!$A$2:$D$347,4,FALSE))," ",VLOOKUP(B102,'Kenmerken boomsoorten'!$A$2:$D$347,4,FALSE))</f>
        <v xml:space="preserve"> </v>
      </c>
      <c r="H102" s="88" cm="1">
        <f t="array" ref="H102">IF(ISNA(INDEX(Boomkroonvolumetabel!$E$2:$E$277,MATCH(1,('Rekenblad combinatie'!D$77=Boomkroonvolumetabel!$A$2:$A$277)*('Rekenblad combinatie'!E102=Boomkroonvolumetabel!$B$2:$B$277)*('Rekenblad combinatie'!F102=Boomkroonvolumetabel!$C$2:$C$277)*('Rekenblad combinatie'!G102=Boomkroonvolumetabel!$D$2:$D$277),0))),"0",INDEX(Boomkroonvolumetabel!$E$2:$E$277,MATCH(1,('Rekenblad combinatie'!D$77=Boomkroonvolumetabel!$A$2:$A$277)*('Rekenblad combinatie'!E102=Boomkroonvolumetabel!$B$2:$B$277)*('Rekenblad combinatie'!F102=Boomkroonvolumetabel!$C$2:$C$277)*('Rekenblad combinatie'!G102=Boomkroonvolumetabel!$D$2:$D$277),0)))*C102</f>
        <v>0</v>
      </c>
      <c r="I102" s="92"/>
    </row>
    <row r="103" spans="2:9" x14ac:dyDescent="0.25">
      <c r="B103" s="78"/>
      <c r="C103" s="76"/>
      <c r="D103" s="125"/>
      <c r="E103" s="12" t="str">
        <f>IF(ISNA(VLOOKUP(B103,'Kenmerken boomsoorten'!$A$2:$D$347,2,FALSE))," ",VLOOKUP(B103,'Kenmerken boomsoorten'!$A$2:$D$347,2,FALSE))</f>
        <v xml:space="preserve"> </v>
      </c>
      <c r="F103" s="12" t="str">
        <f>IF(ISNA(VLOOKUP(B103,'Kenmerken boomsoorten'!$A$2:$D$347,3,FALSE))," ",VLOOKUP(B103,'Kenmerken boomsoorten'!$A$2:$D$347,3,FALSE))</f>
        <v xml:space="preserve"> </v>
      </c>
      <c r="G103" s="87" t="str">
        <f>IF(ISNA(VLOOKUP(B103,'Kenmerken boomsoorten'!$A$2:$D$347,4,FALSE))," ",VLOOKUP(B103,'Kenmerken boomsoorten'!$A$2:$D$347,4,FALSE))</f>
        <v xml:space="preserve"> </v>
      </c>
      <c r="H103" s="88" cm="1">
        <f t="array" ref="H103">IF(ISNA(INDEX(Boomkroonvolumetabel!$E$2:$E$277,MATCH(1,('Rekenblad combinatie'!D$77=Boomkroonvolumetabel!$A$2:$A$277)*('Rekenblad combinatie'!E103=Boomkroonvolumetabel!$B$2:$B$277)*('Rekenblad combinatie'!F103=Boomkroonvolumetabel!$C$2:$C$277)*('Rekenblad combinatie'!G103=Boomkroonvolumetabel!$D$2:$D$277),0))),"0",INDEX(Boomkroonvolumetabel!$E$2:$E$277,MATCH(1,('Rekenblad combinatie'!D$77=Boomkroonvolumetabel!$A$2:$A$277)*('Rekenblad combinatie'!E103=Boomkroonvolumetabel!$B$2:$B$277)*('Rekenblad combinatie'!F103=Boomkroonvolumetabel!$C$2:$C$277)*('Rekenblad combinatie'!G103=Boomkroonvolumetabel!$D$2:$D$277),0)))*C103</f>
        <v>0</v>
      </c>
      <c r="I103" s="92"/>
    </row>
    <row r="104" spans="2:9" x14ac:dyDescent="0.25">
      <c r="B104" s="78"/>
      <c r="C104" s="76"/>
      <c r="D104" s="125"/>
      <c r="E104" s="12" t="str">
        <f>IF(ISNA(VLOOKUP(B104,'Kenmerken boomsoorten'!$A$2:$D$347,2,FALSE))," ",VLOOKUP(B104,'Kenmerken boomsoorten'!$A$2:$D$347,2,FALSE))</f>
        <v xml:space="preserve"> </v>
      </c>
      <c r="F104" s="12" t="str">
        <f>IF(ISNA(VLOOKUP(B104,'Kenmerken boomsoorten'!$A$2:$D$347,3,FALSE))," ",VLOOKUP(B104,'Kenmerken boomsoorten'!$A$2:$D$347,3,FALSE))</f>
        <v xml:space="preserve"> </v>
      </c>
      <c r="G104" s="87" t="str">
        <f>IF(ISNA(VLOOKUP(B104,'Kenmerken boomsoorten'!$A$2:$D$347,4,FALSE))," ",VLOOKUP(B104,'Kenmerken boomsoorten'!$A$2:$D$347,4,FALSE))</f>
        <v xml:space="preserve"> </v>
      </c>
      <c r="H104" s="88" cm="1">
        <f t="array" ref="H104">IF(ISNA(INDEX(Boomkroonvolumetabel!$E$2:$E$277,MATCH(1,('Rekenblad combinatie'!D$77=Boomkroonvolumetabel!$A$2:$A$277)*('Rekenblad combinatie'!E104=Boomkroonvolumetabel!$B$2:$B$277)*('Rekenblad combinatie'!F104=Boomkroonvolumetabel!$C$2:$C$277)*('Rekenblad combinatie'!G104=Boomkroonvolumetabel!$D$2:$D$277),0))),"0",INDEX(Boomkroonvolumetabel!$E$2:$E$277,MATCH(1,('Rekenblad combinatie'!D$77=Boomkroonvolumetabel!$A$2:$A$277)*('Rekenblad combinatie'!E104=Boomkroonvolumetabel!$B$2:$B$277)*('Rekenblad combinatie'!F104=Boomkroonvolumetabel!$C$2:$C$277)*('Rekenblad combinatie'!G104=Boomkroonvolumetabel!$D$2:$D$277),0)))*C104</f>
        <v>0</v>
      </c>
      <c r="I104" s="92"/>
    </row>
    <row r="105" spans="2:9" x14ac:dyDescent="0.25">
      <c r="B105" s="78"/>
      <c r="C105" s="76"/>
      <c r="D105" s="125"/>
      <c r="E105" s="12" t="str">
        <f>IF(ISNA(VLOOKUP(B105,'Kenmerken boomsoorten'!$A$2:$D$347,2,FALSE))," ",VLOOKUP(B105,'Kenmerken boomsoorten'!$A$2:$D$347,2,FALSE))</f>
        <v xml:space="preserve"> </v>
      </c>
      <c r="F105" s="12" t="str">
        <f>IF(ISNA(VLOOKUP(B105,'Kenmerken boomsoorten'!$A$2:$D$347,3,FALSE))," ",VLOOKUP(B105,'Kenmerken boomsoorten'!$A$2:$D$347,3,FALSE))</f>
        <v xml:space="preserve"> </v>
      </c>
      <c r="G105" s="87" t="str">
        <f>IF(ISNA(VLOOKUP(B105,'Kenmerken boomsoorten'!$A$2:$D$347,4,FALSE))," ",VLOOKUP(B105,'Kenmerken boomsoorten'!$A$2:$D$347,4,FALSE))</f>
        <v xml:space="preserve"> </v>
      </c>
      <c r="H105" s="88" cm="1">
        <f t="array" ref="H105">IF(ISNA(INDEX(Boomkroonvolumetabel!$E$2:$E$277,MATCH(1,('Rekenblad combinatie'!D$77=Boomkroonvolumetabel!$A$2:$A$277)*('Rekenblad combinatie'!E105=Boomkroonvolumetabel!$B$2:$B$277)*('Rekenblad combinatie'!F105=Boomkroonvolumetabel!$C$2:$C$277)*('Rekenblad combinatie'!G105=Boomkroonvolumetabel!$D$2:$D$277),0))),"0",INDEX(Boomkroonvolumetabel!$E$2:$E$277,MATCH(1,('Rekenblad combinatie'!D$77=Boomkroonvolumetabel!$A$2:$A$277)*('Rekenblad combinatie'!E105=Boomkroonvolumetabel!$B$2:$B$277)*('Rekenblad combinatie'!F105=Boomkroonvolumetabel!$C$2:$C$277)*('Rekenblad combinatie'!G105=Boomkroonvolumetabel!$D$2:$D$277),0)))*C105</f>
        <v>0</v>
      </c>
      <c r="I105" s="92"/>
    </row>
    <row r="106" spans="2:9" x14ac:dyDescent="0.25">
      <c r="B106" s="78"/>
      <c r="C106" s="76"/>
      <c r="D106" s="125"/>
      <c r="E106" s="12" t="str">
        <f>IF(ISNA(VLOOKUP(B106,'Kenmerken boomsoorten'!$A$2:$D$347,2,FALSE))," ",VLOOKUP(B106,'Kenmerken boomsoorten'!$A$2:$D$347,2,FALSE))</f>
        <v xml:space="preserve"> </v>
      </c>
      <c r="F106" s="12" t="str">
        <f>IF(ISNA(VLOOKUP(B106,'Kenmerken boomsoorten'!$A$2:$D$347,3,FALSE))," ",VLOOKUP(B106,'Kenmerken boomsoorten'!$A$2:$D$347,3,FALSE))</f>
        <v xml:space="preserve"> </v>
      </c>
      <c r="G106" s="87" t="str">
        <f>IF(ISNA(VLOOKUP(B106,'Kenmerken boomsoorten'!$A$2:$D$347,4,FALSE))," ",VLOOKUP(B106,'Kenmerken boomsoorten'!$A$2:$D$347,4,FALSE))</f>
        <v xml:space="preserve"> </v>
      </c>
      <c r="H106" s="88" cm="1">
        <f t="array" ref="H106">IF(ISNA(INDEX(Boomkroonvolumetabel!$E$2:$E$277,MATCH(1,('Rekenblad combinatie'!D$77=Boomkroonvolumetabel!$A$2:$A$277)*('Rekenblad combinatie'!E106=Boomkroonvolumetabel!$B$2:$B$277)*('Rekenblad combinatie'!F106=Boomkroonvolumetabel!$C$2:$C$277)*('Rekenblad combinatie'!G106=Boomkroonvolumetabel!$D$2:$D$277),0))),"0",INDEX(Boomkroonvolumetabel!$E$2:$E$277,MATCH(1,('Rekenblad combinatie'!D$77=Boomkroonvolumetabel!$A$2:$A$277)*('Rekenblad combinatie'!E106=Boomkroonvolumetabel!$B$2:$B$277)*('Rekenblad combinatie'!F106=Boomkroonvolumetabel!$C$2:$C$277)*('Rekenblad combinatie'!G106=Boomkroonvolumetabel!$D$2:$D$277),0)))*C106</f>
        <v>0</v>
      </c>
      <c r="I106" s="92"/>
    </row>
    <row r="107" spans="2:9" x14ac:dyDescent="0.25">
      <c r="B107" s="78"/>
      <c r="C107" s="76"/>
      <c r="D107" s="125"/>
      <c r="E107" s="12" t="str">
        <f>IF(ISNA(VLOOKUP(B107,'Kenmerken boomsoorten'!$A$2:$D$347,2,FALSE))," ",VLOOKUP(B107,'Kenmerken boomsoorten'!$A$2:$D$347,2,FALSE))</f>
        <v xml:space="preserve"> </v>
      </c>
      <c r="F107" s="12" t="str">
        <f>IF(ISNA(VLOOKUP(B107,'Kenmerken boomsoorten'!$A$2:$D$347,3,FALSE))," ",VLOOKUP(B107,'Kenmerken boomsoorten'!$A$2:$D$347,3,FALSE))</f>
        <v xml:space="preserve"> </v>
      </c>
      <c r="G107" s="87" t="str">
        <f>IF(ISNA(VLOOKUP(B107,'Kenmerken boomsoorten'!$A$2:$D$347,4,FALSE))," ",VLOOKUP(B107,'Kenmerken boomsoorten'!$A$2:$D$347,4,FALSE))</f>
        <v xml:space="preserve"> </v>
      </c>
      <c r="H107" s="88" cm="1">
        <f t="array" ref="H107">IF(ISNA(INDEX(Boomkroonvolumetabel!$E$2:$E$277,MATCH(1,('Rekenblad combinatie'!D$77=Boomkroonvolumetabel!$A$2:$A$277)*('Rekenblad combinatie'!E107=Boomkroonvolumetabel!$B$2:$B$277)*('Rekenblad combinatie'!F107=Boomkroonvolumetabel!$C$2:$C$277)*('Rekenblad combinatie'!G107=Boomkroonvolumetabel!$D$2:$D$277),0))),"0",INDEX(Boomkroonvolumetabel!$E$2:$E$277,MATCH(1,('Rekenblad combinatie'!D$77=Boomkroonvolumetabel!$A$2:$A$277)*('Rekenblad combinatie'!E107=Boomkroonvolumetabel!$B$2:$B$277)*('Rekenblad combinatie'!F107=Boomkroonvolumetabel!$C$2:$C$277)*('Rekenblad combinatie'!G107=Boomkroonvolumetabel!$D$2:$D$277),0)))*C107</f>
        <v>0</v>
      </c>
      <c r="I107" s="92"/>
    </row>
    <row r="108" spans="2:9" x14ac:dyDescent="0.25">
      <c r="B108" s="78"/>
      <c r="C108" s="76"/>
      <c r="D108" s="125"/>
      <c r="E108" s="12" t="str">
        <f>IF(ISNA(VLOOKUP(B108,'Kenmerken boomsoorten'!$A$2:$D$347,2,FALSE))," ",VLOOKUP(B108,'Kenmerken boomsoorten'!$A$2:$D$347,2,FALSE))</f>
        <v xml:space="preserve"> </v>
      </c>
      <c r="F108" s="12" t="str">
        <f>IF(ISNA(VLOOKUP(B108,'Kenmerken boomsoorten'!$A$2:$D$347,3,FALSE))," ",VLOOKUP(B108,'Kenmerken boomsoorten'!$A$2:$D$347,3,FALSE))</f>
        <v xml:space="preserve"> </v>
      </c>
      <c r="G108" s="87" t="str">
        <f>IF(ISNA(VLOOKUP(B108,'Kenmerken boomsoorten'!$A$2:$D$347,4,FALSE))," ",VLOOKUP(B108,'Kenmerken boomsoorten'!$A$2:$D$347,4,FALSE))</f>
        <v xml:space="preserve"> </v>
      </c>
      <c r="H108" s="88" cm="1">
        <f t="array" ref="H108">IF(ISNA(INDEX(Boomkroonvolumetabel!$E$2:$E$277,MATCH(1,('Rekenblad combinatie'!D$77=Boomkroonvolumetabel!$A$2:$A$277)*('Rekenblad combinatie'!E108=Boomkroonvolumetabel!$B$2:$B$277)*('Rekenblad combinatie'!F108=Boomkroonvolumetabel!$C$2:$C$277)*('Rekenblad combinatie'!G108=Boomkroonvolumetabel!$D$2:$D$277),0))),"0",INDEX(Boomkroonvolumetabel!$E$2:$E$277,MATCH(1,('Rekenblad combinatie'!D$77=Boomkroonvolumetabel!$A$2:$A$277)*('Rekenblad combinatie'!E108=Boomkroonvolumetabel!$B$2:$B$277)*('Rekenblad combinatie'!F108=Boomkroonvolumetabel!$C$2:$C$277)*('Rekenblad combinatie'!G108=Boomkroonvolumetabel!$D$2:$D$277),0)))*C108</f>
        <v>0</v>
      </c>
      <c r="I108" s="92"/>
    </row>
    <row r="109" spans="2:9" x14ac:dyDescent="0.25">
      <c r="B109" s="78"/>
      <c r="C109" s="76"/>
      <c r="D109" s="125"/>
      <c r="E109" s="12" t="str">
        <f>IF(ISNA(VLOOKUP(B109,'Kenmerken boomsoorten'!$A$2:$D$347,2,FALSE))," ",VLOOKUP(B109,'Kenmerken boomsoorten'!$A$2:$D$347,2,FALSE))</f>
        <v xml:space="preserve"> </v>
      </c>
      <c r="F109" s="12" t="str">
        <f>IF(ISNA(VLOOKUP(B109,'Kenmerken boomsoorten'!$A$2:$D$347,3,FALSE))," ",VLOOKUP(B109,'Kenmerken boomsoorten'!$A$2:$D$347,3,FALSE))</f>
        <v xml:space="preserve"> </v>
      </c>
      <c r="G109" s="87" t="str">
        <f>IF(ISNA(VLOOKUP(B109,'Kenmerken boomsoorten'!$A$2:$D$347,4,FALSE))," ",VLOOKUP(B109,'Kenmerken boomsoorten'!$A$2:$D$347,4,FALSE))</f>
        <v xml:space="preserve"> </v>
      </c>
      <c r="H109" s="88" cm="1">
        <f t="array" ref="H109">IF(ISNA(INDEX(Boomkroonvolumetabel!$E$2:$E$277,MATCH(1,('Rekenblad combinatie'!D$77=Boomkroonvolumetabel!$A$2:$A$277)*('Rekenblad combinatie'!E109=Boomkroonvolumetabel!$B$2:$B$277)*('Rekenblad combinatie'!F109=Boomkroonvolumetabel!$C$2:$C$277)*('Rekenblad combinatie'!G109=Boomkroonvolumetabel!$D$2:$D$277),0))),"0",INDEX(Boomkroonvolumetabel!$E$2:$E$277,MATCH(1,('Rekenblad combinatie'!D$77=Boomkroonvolumetabel!$A$2:$A$277)*('Rekenblad combinatie'!E109=Boomkroonvolumetabel!$B$2:$B$277)*('Rekenblad combinatie'!F109=Boomkroonvolumetabel!$C$2:$C$277)*('Rekenblad combinatie'!G109=Boomkroonvolumetabel!$D$2:$D$277),0)))*C109</f>
        <v>0</v>
      </c>
      <c r="I109" s="92"/>
    </row>
    <row r="110" spans="2:9" x14ac:dyDescent="0.25">
      <c r="B110" s="78"/>
      <c r="C110" s="76"/>
      <c r="D110" s="125"/>
      <c r="E110" s="12" t="str">
        <f>IF(ISNA(VLOOKUP(B110,'Kenmerken boomsoorten'!$A$2:$D$347,2,FALSE))," ",VLOOKUP(B110,'Kenmerken boomsoorten'!$A$2:$D$347,2,FALSE))</f>
        <v xml:space="preserve"> </v>
      </c>
      <c r="F110" s="12" t="str">
        <f>IF(ISNA(VLOOKUP(B110,'Kenmerken boomsoorten'!$A$2:$D$347,3,FALSE))," ",VLOOKUP(B110,'Kenmerken boomsoorten'!$A$2:$D$347,3,FALSE))</f>
        <v xml:space="preserve"> </v>
      </c>
      <c r="G110" s="87" t="str">
        <f>IF(ISNA(VLOOKUP(B110,'Kenmerken boomsoorten'!$A$2:$D$347,4,FALSE))," ",VLOOKUP(B110,'Kenmerken boomsoorten'!$A$2:$D$347,4,FALSE))</f>
        <v xml:space="preserve"> </v>
      </c>
      <c r="H110" s="88" cm="1">
        <f t="array" ref="H110">IF(ISNA(INDEX(Boomkroonvolumetabel!$E$2:$E$277,MATCH(1,('Rekenblad combinatie'!D$77=Boomkroonvolumetabel!$A$2:$A$277)*('Rekenblad combinatie'!E110=Boomkroonvolumetabel!$B$2:$B$277)*('Rekenblad combinatie'!F110=Boomkroonvolumetabel!$C$2:$C$277)*('Rekenblad combinatie'!G110=Boomkroonvolumetabel!$D$2:$D$277),0))),"0",INDEX(Boomkroonvolumetabel!$E$2:$E$277,MATCH(1,('Rekenblad combinatie'!D$77=Boomkroonvolumetabel!$A$2:$A$277)*('Rekenblad combinatie'!E110=Boomkroonvolumetabel!$B$2:$B$277)*('Rekenblad combinatie'!F110=Boomkroonvolumetabel!$C$2:$C$277)*('Rekenblad combinatie'!G110=Boomkroonvolumetabel!$D$2:$D$277),0)))*C110</f>
        <v>0</v>
      </c>
      <c r="I110" s="92"/>
    </row>
    <row r="111" spans="2:9" x14ac:dyDescent="0.25">
      <c r="B111" s="78"/>
      <c r="C111" s="76"/>
      <c r="D111" s="125"/>
      <c r="E111" s="12" t="str">
        <f>IF(ISNA(VLOOKUP(B111,'Kenmerken boomsoorten'!$A$2:$D$347,2,FALSE))," ",VLOOKUP(B111,'Kenmerken boomsoorten'!$A$2:$D$347,2,FALSE))</f>
        <v xml:space="preserve"> </v>
      </c>
      <c r="F111" s="12" t="str">
        <f>IF(ISNA(VLOOKUP(B111,'Kenmerken boomsoorten'!$A$2:$D$347,3,FALSE))," ",VLOOKUP(B111,'Kenmerken boomsoorten'!$A$2:$D$347,3,FALSE))</f>
        <v xml:space="preserve"> </v>
      </c>
      <c r="G111" s="87" t="str">
        <f>IF(ISNA(VLOOKUP(B111,'Kenmerken boomsoorten'!$A$2:$D$347,4,FALSE))," ",VLOOKUP(B111,'Kenmerken boomsoorten'!$A$2:$D$347,4,FALSE))</f>
        <v xml:space="preserve"> </v>
      </c>
      <c r="H111" s="88" cm="1">
        <f t="array" ref="H111">IF(ISNA(INDEX(Boomkroonvolumetabel!$E$2:$E$277,MATCH(1,('Rekenblad combinatie'!D$77=Boomkroonvolumetabel!$A$2:$A$277)*('Rekenblad combinatie'!E111=Boomkroonvolumetabel!$B$2:$B$277)*('Rekenblad combinatie'!F111=Boomkroonvolumetabel!$C$2:$C$277)*('Rekenblad combinatie'!G111=Boomkroonvolumetabel!$D$2:$D$277),0))),"0",INDEX(Boomkroonvolumetabel!$E$2:$E$277,MATCH(1,('Rekenblad combinatie'!D$77=Boomkroonvolumetabel!$A$2:$A$277)*('Rekenblad combinatie'!E111=Boomkroonvolumetabel!$B$2:$B$277)*('Rekenblad combinatie'!F111=Boomkroonvolumetabel!$C$2:$C$277)*('Rekenblad combinatie'!G111=Boomkroonvolumetabel!$D$2:$D$277),0)))*C111</f>
        <v>0</v>
      </c>
      <c r="I111" s="92"/>
    </row>
    <row r="112" spans="2:9" x14ac:dyDescent="0.25">
      <c r="B112" s="78"/>
      <c r="C112" s="76"/>
      <c r="D112" s="125"/>
      <c r="E112" s="12" t="str">
        <f>IF(ISNA(VLOOKUP(B112,'Kenmerken boomsoorten'!$A$2:$D$347,2,FALSE))," ",VLOOKUP(B112,'Kenmerken boomsoorten'!$A$2:$D$347,2,FALSE))</f>
        <v xml:space="preserve"> </v>
      </c>
      <c r="F112" s="12" t="str">
        <f>IF(ISNA(VLOOKUP(B112,'Kenmerken boomsoorten'!$A$2:$D$347,3,FALSE))," ",VLOOKUP(B112,'Kenmerken boomsoorten'!$A$2:$D$347,3,FALSE))</f>
        <v xml:space="preserve"> </v>
      </c>
      <c r="G112" s="87" t="str">
        <f>IF(ISNA(VLOOKUP(B112,'Kenmerken boomsoorten'!$A$2:$D$347,4,FALSE))," ",VLOOKUP(B112,'Kenmerken boomsoorten'!$A$2:$D$347,4,FALSE))</f>
        <v xml:space="preserve"> </v>
      </c>
      <c r="H112" s="88" cm="1">
        <f t="array" ref="H112">IF(ISNA(INDEX(Boomkroonvolumetabel!$E$2:$E$277,MATCH(1,('Rekenblad combinatie'!D$77=Boomkroonvolumetabel!$A$2:$A$277)*('Rekenblad combinatie'!E112=Boomkroonvolumetabel!$B$2:$B$277)*('Rekenblad combinatie'!F112=Boomkroonvolumetabel!$C$2:$C$277)*('Rekenblad combinatie'!G112=Boomkroonvolumetabel!$D$2:$D$277),0))),"0",INDEX(Boomkroonvolumetabel!$E$2:$E$277,MATCH(1,('Rekenblad combinatie'!D$77=Boomkroonvolumetabel!$A$2:$A$277)*('Rekenblad combinatie'!E112=Boomkroonvolumetabel!$B$2:$B$277)*('Rekenblad combinatie'!F112=Boomkroonvolumetabel!$C$2:$C$277)*('Rekenblad combinatie'!G112=Boomkroonvolumetabel!$D$2:$D$277),0)))*C112</f>
        <v>0</v>
      </c>
      <c r="I112" s="92"/>
    </row>
    <row r="113" spans="2:9" x14ac:dyDescent="0.25">
      <c r="B113" s="78"/>
      <c r="C113" s="76"/>
      <c r="D113" s="125"/>
      <c r="E113" s="12" t="str">
        <f>IF(ISNA(VLOOKUP(B113,'Kenmerken boomsoorten'!$A$2:$D$347,2,FALSE))," ",VLOOKUP(B113,'Kenmerken boomsoorten'!$A$2:$D$347,2,FALSE))</f>
        <v xml:space="preserve"> </v>
      </c>
      <c r="F113" s="12" t="str">
        <f>IF(ISNA(VLOOKUP(B113,'Kenmerken boomsoorten'!$A$2:$D$347,3,FALSE))," ",VLOOKUP(B113,'Kenmerken boomsoorten'!$A$2:$D$347,3,FALSE))</f>
        <v xml:space="preserve"> </v>
      </c>
      <c r="G113" s="87" t="str">
        <f>IF(ISNA(VLOOKUP(B113,'Kenmerken boomsoorten'!$A$2:$D$347,4,FALSE))," ",VLOOKUP(B113,'Kenmerken boomsoorten'!$A$2:$D$347,4,FALSE))</f>
        <v xml:space="preserve"> </v>
      </c>
      <c r="H113" s="88" cm="1">
        <f t="array" ref="H113">IF(ISNA(INDEX(Boomkroonvolumetabel!$E$2:$E$277,MATCH(1,('Rekenblad combinatie'!D$77=Boomkroonvolumetabel!$A$2:$A$277)*('Rekenblad combinatie'!E113=Boomkroonvolumetabel!$B$2:$B$277)*('Rekenblad combinatie'!F113=Boomkroonvolumetabel!$C$2:$C$277)*('Rekenblad combinatie'!G113=Boomkroonvolumetabel!$D$2:$D$277),0))),"0",INDEX(Boomkroonvolumetabel!$E$2:$E$277,MATCH(1,('Rekenblad combinatie'!D$77=Boomkroonvolumetabel!$A$2:$A$277)*('Rekenblad combinatie'!E113=Boomkroonvolumetabel!$B$2:$B$277)*('Rekenblad combinatie'!F113=Boomkroonvolumetabel!$C$2:$C$277)*('Rekenblad combinatie'!G113=Boomkroonvolumetabel!$D$2:$D$277),0)))*C113</f>
        <v>0</v>
      </c>
      <c r="I113" s="92"/>
    </row>
    <row r="114" spans="2:9" x14ac:dyDescent="0.25">
      <c r="B114" s="78"/>
      <c r="C114" s="76"/>
      <c r="D114" s="125"/>
      <c r="E114" s="12" t="str">
        <f>IF(ISNA(VLOOKUP(B114,'Kenmerken boomsoorten'!$A$2:$D$347,2,FALSE))," ",VLOOKUP(B114,'Kenmerken boomsoorten'!$A$2:$D$347,2,FALSE))</f>
        <v xml:space="preserve"> </v>
      </c>
      <c r="F114" s="12" t="str">
        <f>IF(ISNA(VLOOKUP(B114,'Kenmerken boomsoorten'!$A$2:$D$347,3,FALSE))," ",VLOOKUP(B114,'Kenmerken boomsoorten'!$A$2:$D$347,3,FALSE))</f>
        <v xml:space="preserve"> </v>
      </c>
      <c r="G114" s="87" t="str">
        <f>IF(ISNA(VLOOKUP(B114,'Kenmerken boomsoorten'!$A$2:$D$347,4,FALSE))," ",VLOOKUP(B114,'Kenmerken boomsoorten'!$A$2:$D$347,4,FALSE))</f>
        <v xml:space="preserve"> </v>
      </c>
      <c r="H114" s="88" cm="1">
        <f t="array" ref="H114">IF(ISNA(INDEX(Boomkroonvolumetabel!$E$2:$E$277,MATCH(1,('Rekenblad combinatie'!D$77=Boomkroonvolumetabel!$A$2:$A$277)*('Rekenblad combinatie'!E114=Boomkroonvolumetabel!$B$2:$B$277)*('Rekenblad combinatie'!F114=Boomkroonvolumetabel!$C$2:$C$277)*('Rekenblad combinatie'!G114=Boomkroonvolumetabel!$D$2:$D$277),0))),"0",INDEX(Boomkroonvolumetabel!$E$2:$E$277,MATCH(1,('Rekenblad combinatie'!D$77=Boomkroonvolumetabel!$A$2:$A$277)*('Rekenblad combinatie'!E114=Boomkroonvolumetabel!$B$2:$B$277)*('Rekenblad combinatie'!F114=Boomkroonvolumetabel!$C$2:$C$277)*('Rekenblad combinatie'!G114=Boomkroonvolumetabel!$D$2:$D$277),0)))*C114</f>
        <v>0</v>
      </c>
      <c r="I114" s="92"/>
    </row>
    <row r="115" spans="2:9" x14ac:dyDescent="0.25">
      <c r="B115" s="78"/>
      <c r="C115" s="76"/>
      <c r="D115" s="125"/>
      <c r="E115" s="12" t="str">
        <f>IF(ISNA(VLOOKUP(B115,'Kenmerken boomsoorten'!$A$2:$D$347,2,FALSE))," ",VLOOKUP(B115,'Kenmerken boomsoorten'!$A$2:$D$347,2,FALSE))</f>
        <v xml:space="preserve"> </v>
      </c>
      <c r="F115" s="12" t="str">
        <f>IF(ISNA(VLOOKUP(B115,'Kenmerken boomsoorten'!$A$2:$D$347,3,FALSE))," ",VLOOKUP(B115,'Kenmerken boomsoorten'!$A$2:$D$347,3,FALSE))</f>
        <v xml:space="preserve"> </v>
      </c>
      <c r="G115" s="87" t="str">
        <f>IF(ISNA(VLOOKUP(B115,'Kenmerken boomsoorten'!$A$2:$D$347,4,FALSE))," ",VLOOKUP(B115,'Kenmerken boomsoorten'!$A$2:$D$347,4,FALSE))</f>
        <v xml:space="preserve"> </v>
      </c>
      <c r="H115" s="88" cm="1">
        <f t="array" ref="H115">IF(ISNA(INDEX(Boomkroonvolumetabel!$E$2:$E$277,MATCH(1,('Rekenblad combinatie'!D$77=Boomkroonvolumetabel!$A$2:$A$277)*('Rekenblad combinatie'!E115=Boomkroonvolumetabel!$B$2:$B$277)*('Rekenblad combinatie'!F115=Boomkroonvolumetabel!$C$2:$C$277)*('Rekenblad combinatie'!G115=Boomkroonvolumetabel!$D$2:$D$277),0))),"0",INDEX(Boomkroonvolumetabel!$E$2:$E$277,MATCH(1,('Rekenblad combinatie'!D$77=Boomkroonvolumetabel!$A$2:$A$277)*('Rekenblad combinatie'!E115=Boomkroonvolumetabel!$B$2:$B$277)*('Rekenblad combinatie'!F115=Boomkroonvolumetabel!$C$2:$C$277)*('Rekenblad combinatie'!G115=Boomkroonvolumetabel!$D$2:$D$277),0)))*C115</f>
        <v>0</v>
      </c>
      <c r="I115" s="92"/>
    </row>
    <row r="116" spans="2:9" x14ac:dyDescent="0.25">
      <c r="B116" s="78"/>
      <c r="C116" s="76"/>
      <c r="D116" s="125"/>
      <c r="E116" s="12" t="str">
        <f>IF(ISNA(VLOOKUP(B116,'Kenmerken boomsoorten'!$A$2:$D$347,2,FALSE))," ",VLOOKUP(B116,'Kenmerken boomsoorten'!$A$2:$D$347,2,FALSE))</f>
        <v xml:space="preserve"> </v>
      </c>
      <c r="F116" s="12" t="str">
        <f>IF(ISNA(VLOOKUP(B116,'Kenmerken boomsoorten'!$A$2:$D$347,3,FALSE))," ",VLOOKUP(B116,'Kenmerken boomsoorten'!$A$2:$D$347,3,FALSE))</f>
        <v xml:space="preserve"> </v>
      </c>
      <c r="G116" s="87" t="str">
        <f>IF(ISNA(VLOOKUP(B116,'Kenmerken boomsoorten'!$A$2:$D$347,4,FALSE))," ",VLOOKUP(B116,'Kenmerken boomsoorten'!$A$2:$D$347,4,FALSE))</f>
        <v xml:space="preserve"> </v>
      </c>
      <c r="H116" s="88" cm="1">
        <f t="array" ref="H116">IF(ISNA(INDEX(Boomkroonvolumetabel!$E$2:$E$277,MATCH(1,('Rekenblad combinatie'!D$77=Boomkroonvolumetabel!$A$2:$A$277)*('Rekenblad combinatie'!E116=Boomkroonvolumetabel!$B$2:$B$277)*('Rekenblad combinatie'!F116=Boomkroonvolumetabel!$C$2:$C$277)*('Rekenblad combinatie'!G116=Boomkroonvolumetabel!$D$2:$D$277),0))),"0",INDEX(Boomkroonvolumetabel!$E$2:$E$277,MATCH(1,('Rekenblad combinatie'!D$77=Boomkroonvolumetabel!$A$2:$A$277)*('Rekenblad combinatie'!E116=Boomkroonvolumetabel!$B$2:$B$277)*('Rekenblad combinatie'!F116=Boomkroonvolumetabel!$C$2:$C$277)*('Rekenblad combinatie'!G116=Boomkroonvolumetabel!$D$2:$D$277),0)))*C116</f>
        <v>0</v>
      </c>
      <c r="I116" s="92"/>
    </row>
    <row r="117" spans="2:9" x14ac:dyDescent="0.25">
      <c r="B117" s="78"/>
      <c r="C117" s="76"/>
      <c r="D117" s="125"/>
      <c r="E117" s="12" t="str">
        <f>IF(ISNA(VLOOKUP(B117,'Kenmerken boomsoorten'!$A$2:$D$347,2,FALSE))," ",VLOOKUP(B117,'Kenmerken boomsoorten'!$A$2:$D$347,2,FALSE))</f>
        <v xml:space="preserve"> </v>
      </c>
      <c r="F117" s="12" t="str">
        <f>IF(ISNA(VLOOKUP(B117,'Kenmerken boomsoorten'!$A$2:$D$347,3,FALSE))," ",VLOOKUP(B117,'Kenmerken boomsoorten'!$A$2:$D$347,3,FALSE))</f>
        <v xml:space="preserve"> </v>
      </c>
      <c r="G117" s="87" t="str">
        <f>IF(ISNA(VLOOKUP(B117,'Kenmerken boomsoorten'!$A$2:$D$347,4,FALSE))," ",VLOOKUP(B117,'Kenmerken boomsoorten'!$A$2:$D$347,4,FALSE))</f>
        <v xml:space="preserve"> </v>
      </c>
      <c r="H117" s="88" cm="1">
        <f t="array" ref="H117">IF(ISNA(INDEX(Boomkroonvolumetabel!$E$2:$E$277,MATCH(1,('Rekenblad combinatie'!D$77=Boomkroonvolumetabel!$A$2:$A$277)*('Rekenblad combinatie'!E117=Boomkroonvolumetabel!$B$2:$B$277)*('Rekenblad combinatie'!F117=Boomkroonvolumetabel!$C$2:$C$277)*('Rekenblad combinatie'!G117=Boomkroonvolumetabel!$D$2:$D$277),0))),"0",INDEX(Boomkroonvolumetabel!$E$2:$E$277,MATCH(1,('Rekenblad combinatie'!D$77=Boomkroonvolumetabel!$A$2:$A$277)*('Rekenblad combinatie'!E117=Boomkroonvolumetabel!$B$2:$B$277)*('Rekenblad combinatie'!F117=Boomkroonvolumetabel!$C$2:$C$277)*('Rekenblad combinatie'!G117=Boomkroonvolumetabel!$D$2:$D$277),0)))*C117</f>
        <v>0</v>
      </c>
      <c r="I117" s="92"/>
    </row>
    <row r="118" spans="2:9" x14ac:dyDescent="0.25">
      <c r="B118" s="78"/>
      <c r="C118" s="76"/>
      <c r="D118" s="125"/>
      <c r="E118" s="12" t="str">
        <f>IF(ISNA(VLOOKUP(B118,'Kenmerken boomsoorten'!$A$2:$D$347,2,FALSE))," ",VLOOKUP(B118,'Kenmerken boomsoorten'!$A$2:$D$347,2,FALSE))</f>
        <v xml:space="preserve"> </v>
      </c>
      <c r="F118" s="12" t="str">
        <f>IF(ISNA(VLOOKUP(B118,'Kenmerken boomsoorten'!$A$2:$D$347,3,FALSE))," ",VLOOKUP(B118,'Kenmerken boomsoorten'!$A$2:$D$347,3,FALSE))</f>
        <v xml:space="preserve"> </v>
      </c>
      <c r="G118" s="87" t="str">
        <f>IF(ISNA(VLOOKUP(B118,'Kenmerken boomsoorten'!$A$2:$D$347,4,FALSE))," ",VLOOKUP(B118,'Kenmerken boomsoorten'!$A$2:$D$347,4,FALSE))</f>
        <v xml:space="preserve"> </v>
      </c>
      <c r="H118" s="88" cm="1">
        <f t="array" ref="H118">IF(ISNA(INDEX(Boomkroonvolumetabel!$E$2:$E$277,MATCH(1,('Rekenblad combinatie'!D$77=Boomkroonvolumetabel!$A$2:$A$277)*('Rekenblad combinatie'!E118=Boomkroonvolumetabel!$B$2:$B$277)*('Rekenblad combinatie'!F118=Boomkroonvolumetabel!$C$2:$C$277)*('Rekenblad combinatie'!G118=Boomkroonvolumetabel!$D$2:$D$277),0))),"0",INDEX(Boomkroonvolumetabel!$E$2:$E$277,MATCH(1,('Rekenblad combinatie'!D$77=Boomkroonvolumetabel!$A$2:$A$277)*('Rekenblad combinatie'!E118=Boomkroonvolumetabel!$B$2:$B$277)*('Rekenblad combinatie'!F118=Boomkroonvolumetabel!$C$2:$C$277)*('Rekenblad combinatie'!G118=Boomkroonvolumetabel!$D$2:$D$277),0)))*C118</f>
        <v>0</v>
      </c>
      <c r="I118" s="92"/>
    </row>
    <row r="119" spans="2:9" x14ac:dyDescent="0.25">
      <c r="B119" s="78"/>
      <c r="C119" s="76"/>
      <c r="D119" s="125"/>
      <c r="E119" s="12" t="str">
        <f>IF(ISNA(VLOOKUP(B119,'Kenmerken boomsoorten'!$A$2:$D$347,2,FALSE))," ",VLOOKUP(B119,'Kenmerken boomsoorten'!$A$2:$D$347,2,FALSE))</f>
        <v xml:space="preserve"> </v>
      </c>
      <c r="F119" s="12" t="str">
        <f>IF(ISNA(VLOOKUP(B119,'Kenmerken boomsoorten'!$A$2:$D$347,3,FALSE))," ",VLOOKUP(B119,'Kenmerken boomsoorten'!$A$2:$D$347,3,FALSE))</f>
        <v xml:space="preserve"> </v>
      </c>
      <c r="G119" s="87" t="str">
        <f>IF(ISNA(VLOOKUP(B119,'Kenmerken boomsoorten'!$A$2:$D$347,4,FALSE))," ",VLOOKUP(B119,'Kenmerken boomsoorten'!$A$2:$D$347,4,FALSE))</f>
        <v xml:space="preserve"> </v>
      </c>
      <c r="H119" s="88" cm="1">
        <f t="array" ref="H119">IF(ISNA(INDEX(Boomkroonvolumetabel!$E$2:$E$277,MATCH(1,('Rekenblad combinatie'!D$77=Boomkroonvolumetabel!$A$2:$A$277)*('Rekenblad combinatie'!E119=Boomkroonvolumetabel!$B$2:$B$277)*('Rekenblad combinatie'!F119=Boomkroonvolumetabel!$C$2:$C$277)*('Rekenblad combinatie'!G119=Boomkroonvolumetabel!$D$2:$D$277),0))),"0",INDEX(Boomkroonvolumetabel!$E$2:$E$277,MATCH(1,('Rekenblad combinatie'!D$77=Boomkroonvolumetabel!$A$2:$A$277)*('Rekenblad combinatie'!E119=Boomkroonvolumetabel!$B$2:$B$277)*('Rekenblad combinatie'!F119=Boomkroonvolumetabel!$C$2:$C$277)*('Rekenblad combinatie'!G119=Boomkroonvolumetabel!$D$2:$D$277),0)))*C119</f>
        <v>0</v>
      </c>
      <c r="I119" s="92"/>
    </row>
    <row r="120" spans="2:9" x14ac:dyDescent="0.25">
      <c r="B120" s="78"/>
      <c r="C120" s="76"/>
      <c r="D120" s="125"/>
      <c r="E120" s="12" t="str">
        <f>IF(ISNA(VLOOKUP(B120,'Kenmerken boomsoorten'!$A$2:$D$347,2,FALSE))," ",VLOOKUP(B120,'Kenmerken boomsoorten'!$A$2:$D$347,2,FALSE))</f>
        <v xml:space="preserve"> </v>
      </c>
      <c r="F120" s="12" t="str">
        <f>IF(ISNA(VLOOKUP(B120,'Kenmerken boomsoorten'!$A$2:$D$347,3,FALSE))," ",VLOOKUP(B120,'Kenmerken boomsoorten'!$A$2:$D$347,3,FALSE))</f>
        <v xml:space="preserve"> </v>
      </c>
      <c r="G120" s="87" t="str">
        <f>IF(ISNA(VLOOKUP(B120,'Kenmerken boomsoorten'!$A$2:$D$347,4,FALSE))," ",VLOOKUP(B120,'Kenmerken boomsoorten'!$A$2:$D$347,4,FALSE))</f>
        <v xml:space="preserve"> </v>
      </c>
      <c r="H120" s="88" cm="1">
        <f t="array" ref="H120">IF(ISNA(INDEX(Boomkroonvolumetabel!$E$2:$E$277,MATCH(1,('Rekenblad combinatie'!D$77=Boomkroonvolumetabel!$A$2:$A$277)*('Rekenblad combinatie'!E120=Boomkroonvolumetabel!$B$2:$B$277)*('Rekenblad combinatie'!F120=Boomkroonvolumetabel!$C$2:$C$277)*('Rekenblad combinatie'!G120=Boomkroonvolumetabel!$D$2:$D$277),0))),"0",INDEX(Boomkroonvolumetabel!$E$2:$E$277,MATCH(1,('Rekenblad combinatie'!D$77=Boomkroonvolumetabel!$A$2:$A$277)*('Rekenblad combinatie'!E120=Boomkroonvolumetabel!$B$2:$B$277)*('Rekenblad combinatie'!F120=Boomkroonvolumetabel!$C$2:$C$277)*('Rekenblad combinatie'!G120=Boomkroonvolumetabel!$D$2:$D$277),0)))*C120</f>
        <v>0</v>
      </c>
      <c r="I120" s="92"/>
    </row>
    <row r="121" spans="2:9" x14ac:dyDescent="0.25">
      <c r="B121" s="78"/>
      <c r="C121" s="76"/>
      <c r="D121" s="125"/>
      <c r="E121" s="12" t="str">
        <f>IF(ISNA(VLOOKUP(B121,'Kenmerken boomsoorten'!$A$2:$D$347,2,FALSE))," ",VLOOKUP(B121,'Kenmerken boomsoorten'!$A$2:$D$347,2,FALSE))</f>
        <v xml:space="preserve"> </v>
      </c>
      <c r="F121" s="12" t="str">
        <f>IF(ISNA(VLOOKUP(B121,'Kenmerken boomsoorten'!$A$2:$D$347,3,FALSE))," ",VLOOKUP(B121,'Kenmerken boomsoorten'!$A$2:$D$347,3,FALSE))</f>
        <v xml:space="preserve"> </v>
      </c>
      <c r="G121" s="87" t="str">
        <f>IF(ISNA(VLOOKUP(B121,'Kenmerken boomsoorten'!$A$2:$D$347,4,FALSE))," ",VLOOKUP(B121,'Kenmerken boomsoorten'!$A$2:$D$347,4,FALSE))</f>
        <v xml:space="preserve"> </v>
      </c>
      <c r="H121" s="88" cm="1">
        <f t="array" ref="H121">IF(ISNA(INDEX(Boomkroonvolumetabel!$E$2:$E$277,MATCH(1,('Rekenblad combinatie'!D$77=Boomkroonvolumetabel!$A$2:$A$277)*('Rekenblad combinatie'!E121=Boomkroonvolumetabel!$B$2:$B$277)*('Rekenblad combinatie'!F121=Boomkroonvolumetabel!$C$2:$C$277)*('Rekenblad combinatie'!G121=Boomkroonvolumetabel!$D$2:$D$277),0))),"0",INDEX(Boomkroonvolumetabel!$E$2:$E$277,MATCH(1,('Rekenblad combinatie'!D$77=Boomkroonvolumetabel!$A$2:$A$277)*('Rekenblad combinatie'!E121=Boomkroonvolumetabel!$B$2:$B$277)*('Rekenblad combinatie'!F121=Boomkroonvolumetabel!$C$2:$C$277)*('Rekenblad combinatie'!G121=Boomkroonvolumetabel!$D$2:$D$277),0)))*C121</f>
        <v>0</v>
      </c>
      <c r="I121" s="92"/>
    </row>
    <row r="122" spans="2:9" x14ac:dyDescent="0.25">
      <c r="B122" s="78"/>
      <c r="C122" s="76"/>
      <c r="D122" s="125"/>
      <c r="E122" s="12" t="str">
        <f>IF(ISNA(VLOOKUP(B122,'Kenmerken boomsoorten'!$A$2:$D$347,2,FALSE))," ",VLOOKUP(B122,'Kenmerken boomsoorten'!$A$2:$D$347,2,FALSE))</f>
        <v xml:space="preserve"> </v>
      </c>
      <c r="F122" s="12" t="str">
        <f>IF(ISNA(VLOOKUP(B122,'Kenmerken boomsoorten'!$A$2:$D$347,3,FALSE))," ",VLOOKUP(B122,'Kenmerken boomsoorten'!$A$2:$D$347,3,FALSE))</f>
        <v xml:space="preserve"> </v>
      </c>
      <c r="G122" s="87" t="str">
        <f>IF(ISNA(VLOOKUP(B122,'Kenmerken boomsoorten'!$A$2:$D$347,4,FALSE))," ",VLOOKUP(B122,'Kenmerken boomsoorten'!$A$2:$D$347,4,FALSE))</f>
        <v xml:space="preserve"> </v>
      </c>
      <c r="H122" s="88" cm="1">
        <f t="array" ref="H122">IF(ISNA(INDEX(Boomkroonvolumetabel!$E$2:$E$277,MATCH(1,('Rekenblad combinatie'!D$77=Boomkroonvolumetabel!$A$2:$A$277)*('Rekenblad combinatie'!E122=Boomkroonvolumetabel!$B$2:$B$277)*('Rekenblad combinatie'!F122=Boomkroonvolumetabel!$C$2:$C$277)*('Rekenblad combinatie'!G122=Boomkroonvolumetabel!$D$2:$D$277),0))),"0",INDEX(Boomkroonvolumetabel!$E$2:$E$277,MATCH(1,('Rekenblad combinatie'!D$77=Boomkroonvolumetabel!$A$2:$A$277)*('Rekenblad combinatie'!E122=Boomkroonvolumetabel!$B$2:$B$277)*('Rekenblad combinatie'!F122=Boomkroonvolumetabel!$C$2:$C$277)*('Rekenblad combinatie'!G122=Boomkroonvolumetabel!$D$2:$D$277),0)))*C122</f>
        <v>0</v>
      </c>
      <c r="I122" s="92"/>
    </row>
    <row r="123" spans="2:9" x14ac:dyDescent="0.25">
      <c r="B123" s="78"/>
      <c r="C123" s="76"/>
      <c r="D123" s="125"/>
      <c r="E123" s="12" t="str">
        <f>IF(ISNA(VLOOKUP(B123,'Kenmerken boomsoorten'!$A$2:$D$347,2,FALSE))," ",VLOOKUP(B123,'Kenmerken boomsoorten'!$A$2:$D$347,2,FALSE))</f>
        <v xml:space="preserve"> </v>
      </c>
      <c r="F123" s="12" t="str">
        <f>IF(ISNA(VLOOKUP(B123,'Kenmerken boomsoorten'!$A$2:$D$347,3,FALSE))," ",VLOOKUP(B123,'Kenmerken boomsoorten'!$A$2:$D$347,3,FALSE))</f>
        <v xml:space="preserve"> </v>
      </c>
      <c r="G123" s="87" t="str">
        <f>IF(ISNA(VLOOKUP(B123,'Kenmerken boomsoorten'!$A$2:$D$347,4,FALSE))," ",VLOOKUP(B123,'Kenmerken boomsoorten'!$A$2:$D$347,4,FALSE))</f>
        <v xml:space="preserve"> </v>
      </c>
      <c r="H123" s="88" cm="1">
        <f t="array" ref="H123">IF(ISNA(INDEX(Boomkroonvolumetabel!$E$2:$E$277,MATCH(1,('Rekenblad combinatie'!D$77=Boomkroonvolumetabel!$A$2:$A$277)*('Rekenblad combinatie'!E123=Boomkroonvolumetabel!$B$2:$B$277)*('Rekenblad combinatie'!F123=Boomkroonvolumetabel!$C$2:$C$277)*('Rekenblad combinatie'!G123=Boomkroonvolumetabel!$D$2:$D$277),0))),"0",INDEX(Boomkroonvolumetabel!$E$2:$E$277,MATCH(1,('Rekenblad combinatie'!D$77=Boomkroonvolumetabel!$A$2:$A$277)*('Rekenblad combinatie'!E123=Boomkroonvolumetabel!$B$2:$B$277)*('Rekenblad combinatie'!F123=Boomkroonvolumetabel!$C$2:$C$277)*('Rekenblad combinatie'!G123=Boomkroonvolumetabel!$D$2:$D$277),0)))*C123</f>
        <v>0</v>
      </c>
      <c r="I123" s="92"/>
    </row>
    <row r="124" spans="2:9" x14ac:dyDescent="0.25">
      <c r="B124" s="78"/>
      <c r="C124" s="76"/>
      <c r="D124" s="125"/>
      <c r="E124" s="12" t="str">
        <f>IF(ISNA(VLOOKUP(B124,'Kenmerken boomsoorten'!$A$2:$D$347,2,FALSE))," ",VLOOKUP(B124,'Kenmerken boomsoorten'!$A$2:$D$347,2,FALSE))</f>
        <v xml:space="preserve"> </v>
      </c>
      <c r="F124" s="12" t="str">
        <f>IF(ISNA(VLOOKUP(B124,'Kenmerken boomsoorten'!$A$2:$D$347,3,FALSE))," ",VLOOKUP(B124,'Kenmerken boomsoorten'!$A$2:$D$347,3,FALSE))</f>
        <v xml:space="preserve"> </v>
      </c>
      <c r="G124" s="87" t="str">
        <f>IF(ISNA(VLOOKUP(B124,'Kenmerken boomsoorten'!$A$2:$D$347,4,FALSE))," ",VLOOKUP(B124,'Kenmerken boomsoorten'!$A$2:$D$347,4,FALSE))</f>
        <v xml:space="preserve"> </v>
      </c>
      <c r="H124" s="88" cm="1">
        <f t="array" ref="H124">IF(ISNA(INDEX(Boomkroonvolumetabel!$E$2:$E$277,MATCH(1,('Rekenblad combinatie'!D$77=Boomkroonvolumetabel!$A$2:$A$277)*('Rekenblad combinatie'!E124=Boomkroonvolumetabel!$B$2:$B$277)*('Rekenblad combinatie'!F124=Boomkroonvolumetabel!$C$2:$C$277)*('Rekenblad combinatie'!G124=Boomkroonvolumetabel!$D$2:$D$277),0))),"0",INDEX(Boomkroonvolumetabel!$E$2:$E$277,MATCH(1,('Rekenblad combinatie'!D$77=Boomkroonvolumetabel!$A$2:$A$277)*('Rekenblad combinatie'!E124=Boomkroonvolumetabel!$B$2:$B$277)*('Rekenblad combinatie'!F124=Boomkroonvolumetabel!$C$2:$C$277)*('Rekenblad combinatie'!G124=Boomkroonvolumetabel!$D$2:$D$277),0)))*C124</f>
        <v>0</v>
      </c>
      <c r="I124" s="92"/>
    </row>
    <row r="125" spans="2:9" x14ac:dyDescent="0.25">
      <c r="B125" s="78"/>
      <c r="C125" s="76"/>
      <c r="D125" s="125"/>
      <c r="E125" s="12" t="str">
        <f>IF(ISNA(VLOOKUP(B125,'Kenmerken boomsoorten'!$A$2:$D$347,2,FALSE))," ",VLOOKUP(B125,'Kenmerken boomsoorten'!$A$2:$D$347,2,FALSE))</f>
        <v xml:space="preserve"> </v>
      </c>
      <c r="F125" s="12" t="str">
        <f>IF(ISNA(VLOOKUP(B125,'Kenmerken boomsoorten'!$A$2:$D$347,3,FALSE))," ",VLOOKUP(B125,'Kenmerken boomsoorten'!$A$2:$D$347,3,FALSE))</f>
        <v xml:space="preserve"> </v>
      </c>
      <c r="G125" s="87" t="str">
        <f>IF(ISNA(VLOOKUP(B125,'Kenmerken boomsoorten'!$A$2:$D$347,4,FALSE))," ",VLOOKUP(B125,'Kenmerken boomsoorten'!$A$2:$D$347,4,FALSE))</f>
        <v xml:space="preserve"> </v>
      </c>
      <c r="H125" s="88" cm="1">
        <f t="array" ref="H125">IF(ISNA(INDEX(Boomkroonvolumetabel!$E$2:$E$277,MATCH(1,('Rekenblad combinatie'!D$77=Boomkroonvolumetabel!$A$2:$A$277)*('Rekenblad combinatie'!E125=Boomkroonvolumetabel!$B$2:$B$277)*('Rekenblad combinatie'!F125=Boomkroonvolumetabel!$C$2:$C$277)*('Rekenblad combinatie'!G125=Boomkroonvolumetabel!$D$2:$D$277),0))),"0",INDEX(Boomkroonvolumetabel!$E$2:$E$277,MATCH(1,('Rekenblad combinatie'!D$77=Boomkroonvolumetabel!$A$2:$A$277)*('Rekenblad combinatie'!E125=Boomkroonvolumetabel!$B$2:$B$277)*('Rekenblad combinatie'!F125=Boomkroonvolumetabel!$C$2:$C$277)*('Rekenblad combinatie'!G125=Boomkroonvolumetabel!$D$2:$D$277),0)))*C125</f>
        <v>0</v>
      </c>
      <c r="I125" s="92"/>
    </row>
    <row r="126" spans="2:9" x14ac:dyDescent="0.25">
      <c r="B126" s="78"/>
      <c r="C126" s="76"/>
      <c r="D126" s="125"/>
      <c r="E126" s="12" t="str">
        <f>IF(ISNA(VLOOKUP(B126,'Kenmerken boomsoorten'!$A$2:$D$347,2,FALSE))," ",VLOOKUP(B126,'Kenmerken boomsoorten'!$A$2:$D$347,2,FALSE))</f>
        <v xml:space="preserve"> </v>
      </c>
      <c r="F126" s="12" t="str">
        <f>IF(ISNA(VLOOKUP(B126,'Kenmerken boomsoorten'!$A$2:$D$347,3,FALSE))," ",VLOOKUP(B126,'Kenmerken boomsoorten'!$A$2:$D$347,3,FALSE))</f>
        <v xml:space="preserve"> </v>
      </c>
      <c r="G126" s="87" t="str">
        <f>IF(ISNA(VLOOKUP(B126,'Kenmerken boomsoorten'!$A$2:$D$347,4,FALSE))," ",VLOOKUP(B126,'Kenmerken boomsoorten'!$A$2:$D$347,4,FALSE))</f>
        <v xml:space="preserve"> </v>
      </c>
      <c r="H126" s="88" cm="1">
        <f t="array" ref="H126">IF(ISNA(INDEX(Boomkroonvolumetabel!$E$2:$E$277,MATCH(1,('Rekenblad combinatie'!D$77=Boomkroonvolumetabel!$A$2:$A$277)*('Rekenblad combinatie'!E126=Boomkroonvolumetabel!$B$2:$B$277)*('Rekenblad combinatie'!F126=Boomkroonvolumetabel!$C$2:$C$277)*('Rekenblad combinatie'!G126=Boomkroonvolumetabel!$D$2:$D$277),0))),"0",INDEX(Boomkroonvolumetabel!$E$2:$E$277,MATCH(1,('Rekenblad combinatie'!D$77=Boomkroonvolumetabel!$A$2:$A$277)*('Rekenblad combinatie'!E126=Boomkroonvolumetabel!$B$2:$B$277)*('Rekenblad combinatie'!F126=Boomkroonvolumetabel!$C$2:$C$277)*('Rekenblad combinatie'!G126=Boomkroonvolumetabel!$D$2:$D$277),0)))*C126</f>
        <v>0</v>
      </c>
      <c r="I126" s="92"/>
    </row>
    <row r="127" spans="2:9" ht="29.45" customHeight="1" thickBot="1" x14ac:dyDescent="0.3">
      <c r="B127" s="116" t="s">
        <v>5</v>
      </c>
      <c r="C127" s="117"/>
      <c r="D127" s="117"/>
      <c r="E127" s="117"/>
      <c r="F127" s="117"/>
      <c r="G127" s="117"/>
      <c r="H127" s="89">
        <f>SUM(H77:H126)</f>
        <v>0</v>
      </c>
      <c r="I127" s="83"/>
    </row>
    <row r="129" spans="1:9" ht="30" customHeight="1" x14ac:dyDescent="0.25">
      <c r="A129" s="3">
        <v>6</v>
      </c>
      <c r="B129" s="102" t="s">
        <v>385</v>
      </c>
      <c r="C129" s="102"/>
      <c r="D129" s="102"/>
      <c r="E129" s="102"/>
      <c r="F129" s="102"/>
      <c r="G129" s="102"/>
      <c r="H129" s="102"/>
    </row>
    <row r="130" spans="1:9" ht="42.95" customHeight="1" x14ac:dyDescent="0.25">
      <c r="A130" s="3">
        <v>7</v>
      </c>
      <c r="B130" s="102" t="s">
        <v>386</v>
      </c>
      <c r="C130" s="102"/>
      <c r="D130" s="102"/>
      <c r="E130" s="102"/>
      <c r="F130" s="102"/>
      <c r="G130" s="102"/>
      <c r="H130" s="102"/>
    </row>
    <row r="131" spans="1:9" ht="30" customHeight="1" x14ac:dyDescent="0.25">
      <c r="A131" s="3">
        <v>8</v>
      </c>
      <c r="B131" s="102" t="s">
        <v>387</v>
      </c>
      <c r="C131" s="102"/>
      <c r="D131" s="102"/>
      <c r="E131" s="102"/>
      <c r="F131" s="102"/>
      <c r="G131" s="102"/>
      <c r="H131" s="102"/>
    </row>
    <row r="132" spans="1:9" ht="30" customHeight="1" x14ac:dyDescent="0.25">
      <c r="A132" s="3">
        <v>9</v>
      </c>
      <c r="B132" s="102" t="s">
        <v>388</v>
      </c>
      <c r="C132" s="102"/>
      <c r="D132" s="102"/>
      <c r="E132" s="102"/>
      <c r="F132" s="102"/>
      <c r="G132" s="102"/>
      <c r="H132" s="102"/>
    </row>
    <row r="133" spans="1:9" ht="30" customHeight="1" x14ac:dyDescent="0.25">
      <c r="A133" s="3">
        <v>10</v>
      </c>
      <c r="B133" s="102" t="s">
        <v>389</v>
      </c>
      <c r="C133" s="102"/>
      <c r="D133" s="102"/>
      <c r="E133" s="102"/>
      <c r="F133" s="102"/>
      <c r="G133" s="102"/>
      <c r="H133" s="102"/>
    </row>
    <row r="134" spans="1:9" ht="30" customHeight="1" x14ac:dyDescent="0.25">
      <c r="A134" s="3">
        <v>11</v>
      </c>
      <c r="B134" s="102" t="s">
        <v>390</v>
      </c>
      <c r="C134" s="102"/>
      <c r="D134" s="102"/>
      <c r="E134" s="102"/>
      <c r="F134" s="102"/>
      <c r="G134" s="102"/>
      <c r="H134" s="102"/>
    </row>
    <row r="135" spans="1:9" ht="30" customHeight="1" x14ac:dyDescent="0.25">
      <c r="A135" s="103" t="s">
        <v>391</v>
      </c>
      <c r="B135" s="103"/>
      <c r="C135" s="103"/>
      <c r="D135" s="103"/>
      <c r="E135" s="103"/>
      <c r="F135" s="103"/>
      <c r="G135" s="103"/>
      <c r="H135" s="103"/>
    </row>
    <row r="136" spans="1:9" ht="15" customHeight="1" thickBot="1" x14ac:dyDescent="0.3">
      <c r="A136" s="8"/>
      <c r="B136" s="8"/>
      <c r="C136" s="8"/>
      <c r="D136" s="8"/>
      <c r="E136" s="8"/>
      <c r="F136" s="8"/>
      <c r="G136" s="8"/>
      <c r="H136" s="8"/>
    </row>
    <row r="137" spans="1:9" ht="29.45" customHeight="1" thickBot="1" x14ac:dyDescent="0.3">
      <c r="A137" s="8"/>
      <c r="B137" s="8"/>
      <c r="C137" s="8"/>
      <c r="D137" s="8"/>
      <c r="E137" s="132" t="s">
        <v>397</v>
      </c>
      <c r="F137" s="133"/>
      <c r="G137" s="133"/>
      <c r="H137" s="133"/>
      <c r="I137" s="134"/>
    </row>
    <row r="138" spans="1:9" ht="29.45" customHeight="1" x14ac:dyDescent="0.25">
      <c r="A138" s="8"/>
      <c r="B138" s="107" t="s">
        <v>361</v>
      </c>
      <c r="C138" s="108"/>
      <c r="D138" s="97">
        <f>H67</f>
        <v>0</v>
      </c>
      <c r="E138" s="126"/>
      <c r="F138" s="126"/>
      <c r="G138" s="126"/>
      <c r="H138" s="126"/>
      <c r="I138" s="127"/>
    </row>
    <row r="139" spans="1:9" ht="29.45" customHeight="1" x14ac:dyDescent="0.25">
      <c r="A139" s="8"/>
      <c r="B139" s="109" t="s">
        <v>360</v>
      </c>
      <c r="C139" s="110"/>
      <c r="D139" s="94">
        <f>I67</f>
        <v>0</v>
      </c>
      <c r="E139" s="128"/>
      <c r="F139" s="128"/>
      <c r="G139" s="128"/>
      <c r="H139" s="128"/>
      <c r="I139" s="129"/>
    </row>
    <row r="140" spans="1:9" ht="29.45" customHeight="1" x14ac:dyDescent="0.25">
      <c r="A140" s="8"/>
      <c r="B140" s="140" t="s">
        <v>367</v>
      </c>
      <c r="C140" s="141"/>
      <c r="D140" s="95" t="e">
        <f>SUM(D139/D138)</f>
        <v>#DIV/0!</v>
      </c>
      <c r="E140" s="128"/>
      <c r="F140" s="128"/>
      <c r="G140" s="128"/>
      <c r="H140" s="128"/>
      <c r="I140" s="129"/>
    </row>
    <row r="141" spans="1:9" ht="29.45" customHeight="1" x14ac:dyDescent="0.25">
      <c r="A141" s="8"/>
      <c r="B141" s="109" t="s">
        <v>363</v>
      </c>
      <c r="C141" s="110"/>
      <c r="D141" s="81">
        <f>SUM(D138*1.1)</f>
        <v>0</v>
      </c>
      <c r="E141" s="128"/>
      <c r="F141" s="128"/>
      <c r="G141" s="128"/>
      <c r="H141" s="128"/>
      <c r="I141" s="129"/>
    </row>
    <row r="142" spans="1:9" ht="29.45" customHeight="1" x14ac:dyDescent="0.25">
      <c r="A142" s="8"/>
      <c r="B142" s="109" t="s">
        <v>362</v>
      </c>
      <c r="C142" s="110"/>
      <c r="D142" s="96">
        <f>H127</f>
        <v>0</v>
      </c>
      <c r="E142" s="128"/>
      <c r="F142" s="128"/>
      <c r="G142" s="128"/>
      <c r="H142" s="128"/>
      <c r="I142" s="129"/>
    </row>
    <row r="143" spans="1:9" ht="29.45" customHeight="1" x14ac:dyDescent="0.25">
      <c r="A143" s="8"/>
      <c r="B143" s="109" t="s">
        <v>364</v>
      </c>
      <c r="C143" s="110"/>
      <c r="D143" s="81">
        <f>SUM(D141-D142)</f>
        <v>0</v>
      </c>
      <c r="E143" s="128"/>
      <c r="F143" s="128"/>
      <c r="G143" s="128"/>
      <c r="H143" s="128"/>
      <c r="I143" s="129"/>
    </row>
    <row r="144" spans="1:9" ht="29.45" customHeight="1" x14ac:dyDescent="0.25">
      <c r="A144" s="8"/>
      <c r="B144" s="138" t="s">
        <v>392</v>
      </c>
      <c r="C144" s="139"/>
      <c r="D144" s="95" t="e">
        <f>SUM(D143*D140)</f>
        <v>#DIV/0!</v>
      </c>
      <c r="E144" s="128"/>
      <c r="F144" s="128"/>
      <c r="G144" s="128"/>
      <c r="H144" s="128"/>
      <c r="I144" s="129"/>
    </row>
    <row r="145" spans="1:9" ht="29.45" customHeight="1" x14ac:dyDescent="0.25">
      <c r="A145" s="8"/>
      <c r="B145" s="109" t="s">
        <v>365</v>
      </c>
      <c r="C145" s="110"/>
      <c r="D145" s="95" t="e">
        <f>SUM(D144*2)</f>
        <v>#DIV/0!</v>
      </c>
      <c r="E145" s="128"/>
      <c r="F145" s="128"/>
      <c r="G145" s="128"/>
      <c r="H145" s="128"/>
      <c r="I145" s="129"/>
    </row>
    <row r="146" spans="1:9" ht="29.45" customHeight="1" thickBot="1" x14ac:dyDescent="0.3">
      <c r="A146" s="8"/>
      <c r="B146" s="104" t="s">
        <v>366</v>
      </c>
      <c r="C146" s="105"/>
      <c r="D146" s="98" t="e">
        <f>SUM(D145*1.15)</f>
        <v>#DIV/0!</v>
      </c>
      <c r="E146" s="130"/>
      <c r="F146" s="130"/>
      <c r="G146" s="130"/>
      <c r="H146" s="130"/>
      <c r="I146" s="131"/>
    </row>
    <row r="147" spans="1:9" ht="15" customHeight="1" x14ac:dyDescent="0.25">
      <c r="A147" s="8"/>
      <c r="B147" s="8"/>
      <c r="C147" s="8"/>
      <c r="D147" s="8"/>
      <c r="E147" s="8"/>
      <c r="F147" s="8"/>
      <c r="G147" s="8"/>
      <c r="H147" s="8"/>
    </row>
    <row r="148" spans="1:9" ht="42.95" customHeight="1" x14ac:dyDescent="0.25">
      <c r="A148" s="102" t="s">
        <v>396</v>
      </c>
      <c r="B148" s="102"/>
      <c r="C148" s="102"/>
      <c r="D148" s="102"/>
      <c r="E148" s="102"/>
      <c r="F148" s="102"/>
      <c r="G148" s="102"/>
      <c r="H148" s="102"/>
    </row>
  </sheetData>
  <sheetProtection algorithmName="SHA-512" hashValue="tNeqE5v3diFYV8Ia6NkR9kgJSFVgH0ZoOirz83PLuOnoGa3wEA+yZuf7wr5iSskWBOeH+RkMkpVj83hI+v4AVQ==" saltValue="TERIMeln8lEThP4MdR430A==" spinCount="100000" sheet="1" objects="1" scenarios="1" selectLockedCells="1"/>
  <mergeCells count="51">
    <mergeCell ref="E145:I145"/>
    <mergeCell ref="E146:I146"/>
    <mergeCell ref="E140:I140"/>
    <mergeCell ref="E141:I141"/>
    <mergeCell ref="E142:I142"/>
    <mergeCell ref="E143:I143"/>
    <mergeCell ref="E144:I144"/>
    <mergeCell ref="C74:C76"/>
    <mergeCell ref="B146:C146"/>
    <mergeCell ref="B144:C144"/>
    <mergeCell ref="A135:H135"/>
    <mergeCell ref="B138:C138"/>
    <mergeCell ref="B139:C139"/>
    <mergeCell ref="B140:C140"/>
    <mergeCell ref="B141:C141"/>
    <mergeCell ref="B142:C142"/>
    <mergeCell ref="B145:C145"/>
    <mergeCell ref="B143:C143"/>
    <mergeCell ref="H74:H76"/>
    <mergeCell ref="B127:G127"/>
    <mergeCell ref="E137:I137"/>
    <mergeCell ref="E138:I138"/>
    <mergeCell ref="E139:I139"/>
    <mergeCell ref="B69:H69"/>
    <mergeCell ref="B70:H70"/>
    <mergeCell ref="B7:H7"/>
    <mergeCell ref="B8:H8"/>
    <mergeCell ref="B9:H9"/>
    <mergeCell ref="B10:H10"/>
    <mergeCell ref="A11:H11"/>
    <mergeCell ref="E65:I65"/>
    <mergeCell ref="E66:I66"/>
    <mergeCell ref="B66:C66"/>
    <mergeCell ref="C67:G67"/>
    <mergeCell ref="B13:J13"/>
    <mergeCell ref="I74:I76"/>
    <mergeCell ref="B73:I73"/>
    <mergeCell ref="A148:H148"/>
    <mergeCell ref="A71:H71"/>
    <mergeCell ref="B130:H130"/>
    <mergeCell ref="B131:H131"/>
    <mergeCell ref="B132:H132"/>
    <mergeCell ref="B133:H133"/>
    <mergeCell ref="B134:H134"/>
    <mergeCell ref="B129:H129"/>
    <mergeCell ref="B74:B76"/>
    <mergeCell ref="E74:E76"/>
    <mergeCell ref="F74:F76"/>
    <mergeCell ref="G74:G76"/>
    <mergeCell ref="D77:D126"/>
    <mergeCell ref="D74:D76"/>
  </mergeCells>
  <pageMargins left="0.7" right="0.7" top="0.75" bottom="0.75" header="0.3" footer="0.3"/>
  <pageSetup paperSize="9" orientation="portrait" r:id="rId1"/>
  <ignoredErrors>
    <ignoredError sqref="D140 D144:D146 C65 D66 D77" evalError="1"/>
  </ignoredErrors>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Kies een boomsoort uit de keuzelijst of vul zelf een boomsoort in." xr:uid="{7AAEAACD-E605-4CEC-AAB7-BE30E4D5686C}">
          <x14:formula1>
            <xm:f>Vervolgkeuzelijsten!$A$1:$A$345</xm:f>
          </x14:formula1>
          <xm:sqref>B15:B64</xm:sqref>
        </x14:dataValidation>
        <x14:dataValidation type="list" allowBlank="1" showInputMessage="1" showErrorMessage="1" xr:uid="{C7181C3E-FCEE-4418-AFBF-C9AACED691F3}">
          <x14:formula1>
            <xm:f>Vervolgkeuzelijsten!$A$1:$A$345</xm:f>
          </x14:formula1>
          <xm:sqref>B77:B126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BA7D9-6B80-4210-B618-FAD6AAC41E7B}">
  <dimension ref="A1:G345"/>
  <sheetViews>
    <sheetView workbookViewId="0">
      <selection activeCell="G21" sqref="G21"/>
    </sheetView>
  </sheetViews>
  <sheetFormatPr defaultRowHeight="15" x14ac:dyDescent="0.25"/>
  <cols>
    <col min="1" max="1" width="50.7109375" customWidth="1"/>
    <col min="3" max="3" width="15.7109375" customWidth="1"/>
    <col min="5" max="5" width="15.7109375" customWidth="1"/>
    <col min="7" max="7" width="15.7109375" customWidth="1"/>
  </cols>
  <sheetData>
    <row r="1" spans="1:7" x14ac:dyDescent="0.25">
      <c r="A1" s="17" t="s">
        <v>13</v>
      </c>
      <c r="B1" s="18"/>
      <c r="C1" s="17" t="s">
        <v>375</v>
      </c>
      <c r="D1" s="17"/>
      <c r="E1" s="17" t="s">
        <v>372</v>
      </c>
      <c r="F1" s="17"/>
      <c r="G1" s="17" t="s">
        <v>11</v>
      </c>
    </row>
    <row r="2" spans="1:7" x14ac:dyDescent="0.25">
      <c r="A2" s="17" t="s">
        <v>14</v>
      </c>
      <c r="B2" s="18"/>
      <c r="C2" s="17" t="s">
        <v>376</v>
      </c>
      <c r="D2" s="17"/>
      <c r="E2" s="17" t="s">
        <v>373</v>
      </c>
      <c r="F2" s="17"/>
      <c r="G2" s="17" t="s">
        <v>12</v>
      </c>
    </row>
    <row r="3" spans="1:7" x14ac:dyDescent="0.25">
      <c r="A3" s="17" t="s">
        <v>15</v>
      </c>
      <c r="B3" s="18"/>
      <c r="C3" s="17" t="s">
        <v>377</v>
      </c>
      <c r="D3" s="17"/>
      <c r="E3" s="17" t="s">
        <v>374</v>
      </c>
      <c r="F3" s="17"/>
      <c r="G3" s="17"/>
    </row>
    <row r="4" spans="1:7" x14ac:dyDescent="0.25">
      <c r="A4" s="17" t="s">
        <v>16</v>
      </c>
      <c r="B4" s="18"/>
      <c r="C4" s="17"/>
      <c r="D4" s="17"/>
      <c r="E4" s="17"/>
      <c r="F4" s="17"/>
      <c r="G4" s="17"/>
    </row>
    <row r="5" spans="1:7" x14ac:dyDescent="0.25">
      <c r="A5" s="17" t="s">
        <v>17</v>
      </c>
      <c r="B5" s="18"/>
      <c r="C5" s="17"/>
      <c r="D5" s="17"/>
      <c r="E5" s="17"/>
      <c r="F5" s="17"/>
      <c r="G5" s="17"/>
    </row>
    <row r="6" spans="1:7" x14ac:dyDescent="0.25">
      <c r="A6" s="17" t="s">
        <v>18</v>
      </c>
      <c r="B6" s="18"/>
      <c r="C6" s="17"/>
      <c r="D6" s="17"/>
      <c r="E6" s="17"/>
      <c r="F6" s="17"/>
      <c r="G6" s="17"/>
    </row>
    <row r="7" spans="1:7" x14ac:dyDescent="0.25">
      <c r="A7" s="17" t="s">
        <v>19</v>
      </c>
      <c r="B7" s="18"/>
      <c r="C7" s="17"/>
      <c r="D7" s="17"/>
      <c r="E7" s="17"/>
      <c r="F7" s="17"/>
      <c r="G7" s="17"/>
    </row>
    <row r="8" spans="1:7" x14ac:dyDescent="0.25">
      <c r="A8" s="17" t="s">
        <v>20</v>
      </c>
      <c r="B8" s="18"/>
      <c r="C8" s="17"/>
      <c r="D8" s="17"/>
      <c r="E8" s="17"/>
      <c r="F8" s="17"/>
      <c r="G8" s="17"/>
    </row>
    <row r="9" spans="1:7" x14ac:dyDescent="0.25">
      <c r="A9" s="17" t="s">
        <v>21</v>
      </c>
      <c r="B9" s="18"/>
      <c r="C9" s="17"/>
      <c r="D9" s="17"/>
      <c r="E9" s="17"/>
      <c r="F9" s="17"/>
      <c r="G9" s="17"/>
    </row>
    <row r="10" spans="1:7" x14ac:dyDescent="0.25">
      <c r="A10" s="17" t="s">
        <v>22</v>
      </c>
      <c r="B10" s="18"/>
      <c r="C10" s="17"/>
      <c r="D10" s="17"/>
      <c r="E10" s="17"/>
      <c r="F10" s="17"/>
      <c r="G10" s="17"/>
    </row>
    <row r="11" spans="1:7" x14ac:dyDescent="0.25">
      <c r="A11" s="17" t="s">
        <v>23</v>
      </c>
      <c r="B11" s="18"/>
      <c r="C11" s="17"/>
      <c r="D11" s="17"/>
      <c r="E11" s="17"/>
      <c r="F11" s="17"/>
      <c r="G11" s="17"/>
    </row>
    <row r="12" spans="1:7" x14ac:dyDescent="0.25">
      <c r="A12" s="17" t="s">
        <v>24</v>
      </c>
      <c r="B12" s="18"/>
      <c r="C12" s="17"/>
      <c r="D12" s="17"/>
      <c r="E12" s="17"/>
      <c r="F12" s="17"/>
      <c r="G12" s="17"/>
    </row>
    <row r="13" spans="1:7" x14ac:dyDescent="0.25">
      <c r="A13" s="17" t="s">
        <v>25</v>
      </c>
      <c r="B13" s="18"/>
      <c r="C13" s="17"/>
      <c r="D13" s="17"/>
      <c r="E13" s="17"/>
      <c r="F13" s="17"/>
      <c r="G13" s="17"/>
    </row>
    <row r="14" spans="1:7" x14ac:dyDescent="0.25">
      <c r="A14" s="17" t="s">
        <v>26</v>
      </c>
      <c r="B14" s="18"/>
      <c r="C14" s="17"/>
      <c r="D14" s="17"/>
      <c r="E14" s="17"/>
      <c r="F14" s="17"/>
      <c r="G14" s="17"/>
    </row>
    <row r="15" spans="1:7" x14ac:dyDescent="0.25">
      <c r="A15" s="17" t="s">
        <v>27</v>
      </c>
      <c r="B15" s="18"/>
      <c r="C15" s="17"/>
      <c r="D15" s="17"/>
      <c r="E15" s="17"/>
      <c r="F15" s="17"/>
      <c r="G15" s="17"/>
    </row>
    <row r="16" spans="1:7" x14ac:dyDescent="0.25">
      <c r="A16" s="17" t="s">
        <v>28</v>
      </c>
      <c r="B16" s="18"/>
      <c r="C16" s="17"/>
      <c r="D16" s="17"/>
      <c r="E16" s="17"/>
      <c r="F16" s="17"/>
      <c r="G16" s="17"/>
    </row>
    <row r="17" spans="1:7" x14ac:dyDescent="0.25">
      <c r="A17" s="17" t="s">
        <v>29</v>
      </c>
      <c r="B17" s="18"/>
      <c r="C17" s="17"/>
      <c r="D17" s="17"/>
      <c r="E17" s="17"/>
      <c r="F17" s="17"/>
      <c r="G17" s="17"/>
    </row>
    <row r="18" spans="1:7" x14ac:dyDescent="0.25">
      <c r="A18" s="17" t="s">
        <v>30</v>
      </c>
      <c r="B18" s="18"/>
      <c r="C18" s="17"/>
      <c r="D18" s="17"/>
      <c r="E18" s="17"/>
      <c r="F18" s="17"/>
      <c r="G18" s="17"/>
    </row>
    <row r="19" spans="1:7" x14ac:dyDescent="0.25">
      <c r="A19" s="17" t="s">
        <v>31</v>
      </c>
      <c r="B19" s="18"/>
      <c r="C19" s="17"/>
      <c r="D19" s="17"/>
      <c r="E19" s="17"/>
      <c r="F19" s="17"/>
      <c r="G19" s="17"/>
    </row>
    <row r="20" spans="1:7" x14ac:dyDescent="0.25">
      <c r="A20" s="17" t="s">
        <v>32</v>
      </c>
      <c r="B20" s="18"/>
      <c r="C20" s="17"/>
      <c r="D20" s="17"/>
      <c r="E20" s="17"/>
      <c r="F20" s="17"/>
      <c r="G20" s="17"/>
    </row>
    <row r="21" spans="1:7" x14ac:dyDescent="0.25">
      <c r="A21" s="17" t="s">
        <v>33</v>
      </c>
      <c r="B21" s="18"/>
      <c r="C21" s="17"/>
      <c r="D21" s="17"/>
      <c r="E21" s="17"/>
      <c r="F21" s="17"/>
      <c r="G21" s="17"/>
    </row>
    <row r="22" spans="1:7" x14ac:dyDescent="0.25">
      <c r="A22" s="17" t="s">
        <v>34</v>
      </c>
      <c r="B22" s="18"/>
      <c r="C22" s="17"/>
      <c r="D22" s="17"/>
      <c r="E22" s="17"/>
      <c r="F22" s="17"/>
      <c r="G22" s="17"/>
    </row>
    <row r="23" spans="1:7" x14ac:dyDescent="0.25">
      <c r="A23" s="17" t="s">
        <v>35</v>
      </c>
      <c r="B23" s="18"/>
      <c r="C23" s="17"/>
      <c r="D23" s="17"/>
      <c r="E23" s="17"/>
      <c r="F23" s="17"/>
      <c r="G23" s="17"/>
    </row>
    <row r="24" spans="1:7" x14ac:dyDescent="0.25">
      <c r="A24" s="17" t="s">
        <v>36</v>
      </c>
      <c r="B24" s="18"/>
      <c r="C24" s="17"/>
      <c r="D24" s="17"/>
      <c r="E24" s="17"/>
      <c r="F24" s="17"/>
      <c r="G24" s="17"/>
    </row>
    <row r="25" spans="1:7" x14ac:dyDescent="0.25">
      <c r="A25" s="17" t="s">
        <v>37</v>
      </c>
      <c r="B25" s="18"/>
      <c r="C25" s="17"/>
      <c r="D25" s="17"/>
      <c r="E25" s="17"/>
      <c r="F25" s="17"/>
      <c r="G25" s="17"/>
    </row>
    <row r="26" spans="1:7" x14ac:dyDescent="0.25">
      <c r="A26" s="17" t="s">
        <v>38</v>
      </c>
      <c r="B26" s="18"/>
      <c r="C26" s="17"/>
      <c r="D26" s="17"/>
      <c r="E26" s="17"/>
      <c r="F26" s="17"/>
      <c r="G26" s="17"/>
    </row>
    <row r="27" spans="1:7" x14ac:dyDescent="0.25">
      <c r="A27" s="17" t="s">
        <v>39</v>
      </c>
      <c r="B27" s="18"/>
      <c r="C27" s="17"/>
      <c r="D27" s="17"/>
      <c r="E27" s="17"/>
      <c r="F27" s="17"/>
      <c r="G27" s="17"/>
    </row>
    <row r="28" spans="1:7" x14ac:dyDescent="0.25">
      <c r="A28" s="17" t="s">
        <v>40</v>
      </c>
      <c r="B28" s="18"/>
      <c r="C28" s="17"/>
      <c r="D28" s="17"/>
      <c r="E28" s="17"/>
      <c r="F28" s="17"/>
      <c r="G28" s="17"/>
    </row>
    <row r="29" spans="1:7" x14ac:dyDescent="0.25">
      <c r="A29" s="17" t="s">
        <v>41</v>
      </c>
      <c r="B29" s="18"/>
      <c r="C29" s="17"/>
      <c r="D29" s="17"/>
      <c r="E29" s="17"/>
      <c r="F29" s="17"/>
      <c r="G29" s="17"/>
    </row>
    <row r="30" spans="1:7" x14ac:dyDescent="0.25">
      <c r="A30" s="17" t="s">
        <v>42</v>
      </c>
      <c r="B30" s="18"/>
      <c r="C30" s="17"/>
      <c r="D30" s="17"/>
      <c r="E30" s="17"/>
      <c r="F30" s="17"/>
      <c r="G30" s="17"/>
    </row>
    <row r="31" spans="1:7" x14ac:dyDescent="0.25">
      <c r="A31" s="17" t="s">
        <v>43</v>
      </c>
      <c r="B31" s="18"/>
      <c r="C31" s="17"/>
      <c r="D31" s="17"/>
      <c r="E31" s="17"/>
      <c r="F31" s="17"/>
      <c r="G31" s="17"/>
    </row>
    <row r="32" spans="1:7" x14ac:dyDescent="0.25">
      <c r="A32" s="17" t="s">
        <v>44</v>
      </c>
      <c r="B32" s="18"/>
      <c r="C32" s="17"/>
      <c r="D32" s="17"/>
      <c r="E32" s="17"/>
      <c r="F32" s="17"/>
      <c r="G32" s="17"/>
    </row>
    <row r="33" spans="1:7" x14ac:dyDescent="0.25">
      <c r="A33" s="17" t="s">
        <v>45</v>
      </c>
      <c r="B33" s="18"/>
      <c r="C33" s="17"/>
      <c r="D33" s="17"/>
      <c r="E33" s="17"/>
      <c r="F33" s="17"/>
      <c r="G33" s="17"/>
    </row>
    <row r="34" spans="1:7" x14ac:dyDescent="0.25">
      <c r="A34" s="17" t="s">
        <v>46</v>
      </c>
      <c r="B34" s="18"/>
      <c r="C34" s="17"/>
      <c r="D34" s="17"/>
      <c r="E34" s="17"/>
      <c r="F34" s="17"/>
      <c r="G34" s="17"/>
    </row>
    <row r="35" spans="1:7" x14ac:dyDescent="0.25">
      <c r="A35" s="17" t="s">
        <v>47</v>
      </c>
      <c r="B35" s="18"/>
      <c r="C35" s="17"/>
      <c r="D35" s="17"/>
      <c r="E35" s="17"/>
      <c r="F35" s="17"/>
      <c r="G35" s="17"/>
    </row>
    <row r="36" spans="1:7" x14ac:dyDescent="0.25">
      <c r="A36" s="17" t="s">
        <v>48</v>
      </c>
      <c r="B36" s="18"/>
      <c r="C36" s="17"/>
      <c r="D36" s="17"/>
      <c r="E36" s="17"/>
      <c r="F36" s="17"/>
      <c r="G36" s="17"/>
    </row>
    <row r="37" spans="1:7" x14ac:dyDescent="0.25">
      <c r="A37" s="17" t="s">
        <v>49</v>
      </c>
      <c r="B37" s="18"/>
      <c r="C37" s="17"/>
      <c r="D37" s="17"/>
      <c r="E37" s="17"/>
      <c r="F37" s="17"/>
      <c r="G37" s="17"/>
    </row>
    <row r="38" spans="1:7" x14ac:dyDescent="0.25">
      <c r="A38" s="17" t="s">
        <v>50</v>
      </c>
      <c r="B38" s="18"/>
      <c r="C38" s="17"/>
      <c r="D38" s="17"/>
      <c r="E38" s="17"/>
      <c r="F38" s="17"/>
      <c r="G38" s="17"/>
    </row>
    <row r="39" spans="1:7" x14ac:dyDescent="0.25">
      <c r="A39" s="17" t="s">
        <v>51</v>
      </c>
      <c r="B39" s="18"/>
      <c r="C39" s="17"/>
      <c r="D39" s="17"/>
      <c r="E39" s="17"/>
      <c r="F39" s="17"/>
      <c r="G39" s="17"/>
    </row>
    <row r="40" spans="1:7" x14ac:dyDescent="0.25">
      <c r="A40" s="17" t="s">
        <v>52</v>
      </c>
      <c r="B40" s="18"/>
      <c r="C40" s="17"/>
      <c r="D40" s="17"/>
      <c r="E40" s="17"/>
      <c r="F40" s="17"/>
      <c r="G40" s="17"/>
    </row>
    <row r="41" spans="1:7" x14ac:dyDescent="0.25">
      <c r="A41" s="17" t="s">
        <v>53</v>
      </c>
      <c r="B41" s="18"/>
      <c r="C41" s="17"/>
      <c r="D41" s="17"/>
      <c r="E41" s="17"/>
      <c r="F41" s="17"/>
      <c r="G41" s="17"/>
    </row>
    <row r="42" spans="1:7" x14ac:dyDescent="0.25">
      <c r="A42" s="17" t="s">
        <v>54</v>
      </c>
      <c r="B42" s="18"/>
      <c r="C42" s="17"/>
      <c r="D42" s="17"/>
      <c r="E42" s="17"/>
      <c r="F42" s="17"/>
      <c r="G42" s="17"/>
    </row>
    <row r="43" spans="1:7" x14ac:dyDescent="0.25">
      <c r="A43" s="17" t="s">
        <v>55</v>
      </c>
      <c r="B43" s="18"/>
      <c r="C43" s="17"/>
      <c r="D43" s="17"/>
      <c r="E43" s="17"/>
      <c r="F43" s="17"/>
      <c r="G43" s="17"/>
    </row>
    <row r="44" spans="1:7" x14ac:dyDescent="0.25">
      <c r="A44" s="17" t="s">
        <v>56</v>
      </c>
      <c r="B44" s="18"/>
      <c r="C44" s="17"/>
      <c r="D44" s="17"/>
      <c r="E44" s="17"/>
      <c r="F44" s="17"/>
      <c r="G44" s="17"/>
    </row>
    <row r="45" spans="1:7" x14ac:dyDescent="0.25">
      <c r="A45" s="17" t="s">
        <v>57</v>
      </c>
      <c r="B45" s="18"/>
      <c r="C45" s="17"/>
      <c r="D45" s="17"/>
      <c r="E45" s="17"/>
      <c r="F45" s="17"/>
      <c r="G45" s="17"/>
    </row>
    <row r="46" spans="1:7" x14ac:dyDescent="0.25">
      <c r="A46" s="17" t="s">
        <v>58</v>
      </c>
      <c r="B46" s="18"/>
      <c r="C46" s="17"/>
      <c r="D46" s="17"/>
      <c r="E46" s="17"/>
      <c r="F46" s="17"/>
      <c r="G46" s="17"/>
    </row>
    <row r="47" spans="1:7" x14ac:dyDescent="0.25">
      <c r="A47" s="17" t="s">
        <v>59</v>
      </c>
      <c r="B47" s="18"/>
      <c r="C47" s="17"/>
      <c r="D47" s="17"/>
      <c r="E47" s="17"/>
      <c r="F47" s="17"/>
      <c r="G47" s="17"/>
    </row>
    <row r="48" spans="1:7" x14ac:dyDescent="0.25">
      <c r="A48" s="17" t="s">
        <v>60</v>
      </c>
      <c r="B48" s="18"/>
      <c r="C48" s="17"/>
      <c r="D48" s="17"/>
      <c r="E48" s="17"/>
      <c r="F48" s="17"/>
      <c r="G48" s="17"/>
    </row>
    <row r="49" spans="1:7" x14ac:dyDescent="0.25">
      <c r="A49" s="17" t="s">
        <v>61</v>
      </c>
      <c r="B49" s="18"/>
      <c r="C49" s="17"/>
      <c r="D49" s="17"/>
      <c r="E49" s="17"/>
      <c r="F49" s="17"/>
      <c r="G49" s="17"/>
    </row>
    <row r="50" spans="1:7" x14ac:dyDescent="0.25">
      <c r="A50" s="17" t="s">
        <v>62</v>
      </c>
      <c r="B50" s="18"/>
      <c r="C50" s="17"/>
      <c r="D50" s="17"/>
      <c r="E50" s="17"/>
      <c r="F50" s="17"/>
      <c r="G50" s="17"/>
    </row>
    <row r="51" spans="1:7" x14ac:dyDescent="0.25">
      <c r="A51" s="17" t="s">
        <v>63</v>
      </c>
      <c r="B51" s="18"/>
      <c r="C51" s="17"/>
      <c r="D51" s="17"/>
      <c r="E51" s="17"/>
      <c r="F51" s="17"/>
      <c r="G51" s="17"/>
    </row>
    <row r="52" spans="1:7" x14ac:dyDescent="0.25">
      <c r="A52" s="17" t="s">
        <v>64</v>
      </c>
      <c r="B52" s="18"/>
      <c r="C52" s="17"/>
      <c r="D52" s="17"/>
      <c r="E52" s="17"/>
      <c r="F52" s="17"/>
      <c r="G52" s="17"/>
    </row>
    <row r="53" spans="1:7" x14ac:dyDescent="0.25">
      <c r="A53" s="17" t="s">
        <v>65</v>
      </c>
      <c r="B53" s="18"/>
      <c r="C53" s="17"/>
      <c r="D53" s="17"/>
      <c r="E53" s="17"/>
      <c r="F53" s="17"/>
      <c r="G53" s="17"/>
    </row>
    <row r="54" spans="1:7" x14ac:dyDescent="0.25">
      <c r="A54" s="17" t="s">
        <v>66</v>
      </c>
      <c r="B54" s="18"/>
      <c r="C54" s="17"/>
      <c r="D54" s="17"/>
      <c r="E54" s="17"/>
      <c r="F54" s="17"/>
      <c r="G54" s="17"/>
    </row>
    <row r="55" spans="1:7" x14ac:dyDescent="0.25">
      <c r="A55" s="17" t="s">
        <v>67</v>
      </c>
      <c r="B55" s="18"/>
      <c r="C55" s="17"/>
      <c r="D55" s="17"/>
      <c r="E55" s="17"/>
      <c r="F55" s="17"/>
      <c r="G55" s="17"/>
    </row>
    <row r="56" spans="1:7" x14ac:dyDescent="0.25">
      <c r="A56" s="17" t="s">
        <v>68</v>
      </c>
      <c r="B56" s="18"/>
      <c r="C56" s="17"/>
      <c r="D56" s="17"/>
      <c r="E56" s="17"/>
      <c r="F56" s="17"/>
      <c r="G56" s="17"/>
    </row>
    <row r="57" spans="1:7" x14ac:dyDescent="0.25">
      <c r="A57" s="17" t="s">
        <v>69</v>
      </c>
      <c r="B57" s="18"/>
      <c r="C57" s="17"/>
      <c r="D57" s="17"/>
      <c r="E57" s="17"/>
      <c r="F57" s="17"/>
      <c r="G57" s="17"/>
    </row>
    <row r="58" spans="1:7" x14ac:dyDescent="0.25">
      <c r="A58" s="17" t="s">
        <v>70</v>
      </c>
      <c r="B58" s="18"/>
      <c r="C58" s="17"/>
      <c r="D58" s="17"/>
      <c r="E58" s="17"/>
      <c r="F58" s="17"/>
      <c r="G58" s="17"/>
    </row>
    <row r="59" spans="1:7" x14ac:dyDescent="0.25">
      <c r="A59" s="17" t="s">
        <v>71</v>
      </c>
      <c r="B59" s="18"/>
      <c r="C59" s="17"/>
      <c r="D59" s="17"/>
      <c r="E59" s="17"/>
      <c r="F59" s="17"/>
      <c r="G59" s="17"/>
    </row>
    <row r="60" spans="1:7" x14ac:dyDescent="0.25">
      <c r="A60" s="17" t="s">
        <v>72</v>
      </c>
      <c r="B60" s="18"/>
      <c r="C60" s="17"/>
      <c r="D60" s="17"/>
      <c r="E60" s="17"/>
      <c r="F60" s="17"/>
      <c r="G60" s="17"/>
    </row>
    <row r="61" spans="1:7" x14ac:dyDescent="0.25">
      <c r="A61" s="17" t="s">
        <v>73</v>
      </c>
      <c r="B61" s="18"/>
      <c r="C61" s="17"/>
      <c r="D61" s="17"/>
      <c r="E61" s="17"/>
      <c r="F61" s="17"/>
      <c r="G61" s="17"/>
    </row>
    <row r="62" spans="1:7" x14ac:dyDescent="0.25">
      <c r="A62" s="17" t="s">
        <v>74</v>
      </c>
      <c r="B62" s="18"/>
      <c r="C62" s="17"/>
      <c r="D62" s="17"/>
      <c r="E62" s="17"/>
      <c r="F62" s="17"/>
      <c r="G62" s="17"/>
    </row>
    <row r="63" spans="1:7" x14ac:dyDescent="0.25">
      <c r="A63" s="17" t="s">
        <v>75</v>
      </c>
      <c r="B63" s="18"/>
      <c r="C63" s="17"/>
      <c r="D63" s="17"/>
      <c r="E63" s="17"/>
      <c r="F63" s="17"/>
      <c r="G63" s="17"/>
    </row>
    <row r="64" spans="1:7" x14ac:dyDescent="0.25">
      <c r="A64" s="17" t="s">
        <v>76</v>
      </c>
      <c r="B64" s="18"/>
      <c r="C64" s="17"/>
      <c r="D64" s="17"/>
      <c r="E64" s="17"/>
      <c r="F64" s="17"/>
      <c r="G64" s="17"/>
    </row>
    <row r="65" spans="1:7" x14ac:dyDescent="0.25">
      <c r="A65" s="17" t="s">
        <v>77</v>
      </c>
      <c r="B65" s="18"/>
      <c r="C65" s="17"/>
      <c r="D65" s="17"/>
      <c r="E65" s="17"/>
      <c r="F65" s="17"/>
      <c r="G65" s="17"/>
    </row>
    <row r="66" spans="1:7" x14ac:dyDescent="0.25">
      <c r="A66" s="17" t="s">
        <v>78</v>
      </c>
      <c r="B66" s="18"/>
      <c r="C66" s="17"/>
      <c r="D66" s="17"/>
      <c r="E66" s="17"/>
      <c r="F66" s="17"/>
      <c r="G66" s="17"/>
    </row>
    <row r="67" spans="1:7" x14ac:dyDescent="0.25">
      <c r="A67" s="17" t="s">
        <v>79</v>
      </c>
      <c r="B67" s="18"/>
      <c r="C67" s="17"/>
      <c r="D67" s="17"/>
      <c r="E67" s="17"/>
      <c r="F67" s="17"/>
      <c r="G67" s="17"/>
    </row>
    <row r="68" spans="1:7" x14ac:dyDescent="0.25">
      <c r="A68" s="17" t="s">
        <v>80</v>
      </c>
      <c r="B68" s="18"/>
      <c r="C68" s="17"/>
      <c r="D68" s="17"/>
      <c r="E68" s="17"/>
      <c r="F68" s="17"/>
      <c r="G68" s="17"/>
    </row>
    <row r="69" spans="1:7" x14ac:dyDescent="0.25">
      <c r="A69" s="17" t="s">
        <v>81</v>
      </c>
      <c r="B69" s="18"/>
      <c r="C69" s="17"/>
      <c r="D69" s="17"/>
      <c r="E69" s="17"/>
      <c r="F69" s="17"/>
      <c r="G69" s="17"/>
    </row>
    <row r="70" spans="1:7" x14ac:dyDescent="0.25">
      <c r="A70" s="17" t="s">
        <v>82</v>
      </c>
      <c r="B70" s="18"/>
      <c r="C70" s="17"/>
      <c r="D70" s="17"/>
      <c r="E70" s="17"/>
      <c r="F70" s="17"/>
      <c r="G70" s="17"/>
    </row>
    <row r="71" spans="1:7" x14ac:dyDescent="0.25">
      <c r="A71" s="17" t="s">
        <v>83</v>
      </c>
      <c r="B71" s="18"/>
      <c r="C71" s="17"/>
      <c r="D71" s="17"/>
      <c r="E71" s="17"/>
      <c r="F71" s="17"/>
      <c r="G71" s="17"/>
    </row>
    <row r="72" spans="1:7" x14ac:dyDescent="0.25">
      <c r="A72" s="17" t="s">
        <v>84</v>
      </c>
      <c r="B72" s="18"/>
      <c r="C72" s="17"/>
      <c r="D72" s="17"/>
      <c r="E72" s="17"/>
      <c r="F72" s="17"/>
      <c r="G72" s="17"/>
    </row>
    <row r="73" spans="1:7" x14ac:dyDescent="0.25">
      <c r="A73" s="17" t="s">
        <v>85</v>
      </c>
      <c r="B73" s="18"/>
      <c r="C73" s="17"/>
      <c r="D73" s="17"/>
      <c r="E73" s="17"/>
      <c r="F73" s="17"/>
      <c r="G73" s="17"/>
    </row>
    <row r="74" spans="1:7" x14ac:dyDescent="0.25">
      <c r="A74" s="17" t="s">
        <v>86</v>
      </c>
      <c r="B74" s="18"/>
      <c r="C74" s="17"/>
      <c r="D74" s="17"/>
      <c r="E74" s="17"/>
      <c r="F74" s="17"/>
      <c r="G74" s="17"/>
    </row>
    <row r="75" spans="1:7" x14ac:dyDescent="0.25">
      <c r="A75" s="17" t="s">
        <v>87</v>
      </c>
      <c r="B75" s="18"/>
      <c r="C75" s="17"/>
      <c r="D75" s="17"/>
      <c r="E75" s="17"/>
      <c r="F75" s="17"/>
      <c r="G75" s="17"/>
    </row>
    <row r="76" spans="1:7" x14ac:dyDescent="0.25">
      <c r="A76" s="17" t="s">
        <v>88</v>
      </c>
      <c r="B76" s="18"/>
      <c r="C76" s="17"/>
      <c r="D76" s="17"/>
      <c r="E76" s="17"/>
      <c r="F76" s="17"/>
      <c r="G76" s="17"/>
    </row>
    <row r="77" spans="1:7" x14ac:dyDescent="0.25">
      <c r="A77" s="17" t="s">
        <v>89</v>
      </c>
      <c r="B77" s="18"/>
      <c r="C77" s="17"/>
      <c r="D77" s="17"/>
      <c r="E77" s="17"/>
      <c r="F77" s="17"/>
      <c r="G77" s="17"/>
    </row>
    <row r="78" spans="1:7" x14ac:dyDescent="0.25">
      <c r="A78" s="17" t="s">
        <v>90</v>
      </c>
      <c r="B78" s="18"/>
      <c r="C78" s="17"/>
      <c r="D78" s="17"/>
      <c r="E78" s="17"/>
      <c r="F78" s="17"/>
      <c r="G78" s="17"/>
    </row>
    <row r="79" spans="1:7" x14ac:dyDescent="0.25">
      <c r="A79" s="17" t="s">
        <v>91</v>
      </c>
      <c r="B79" s="18"/>
      <c r="C79" s="17"/>
      <c r="D79" s="17"/>
      <c r="E79" s="17"/>
      <c r="F79" s="17"/>
      <c r="G79" s="17"/>
    </row>
    <row r="80" spans="1:7" x14ac:dyDescent="0.25">
      <c r="A80" s="17" t="s">
        <v>92</v>
      </c>
      <c r="B80" s="18"/>
      <c r="C80" s="17"/>
      <c r="D80" s="17"/>
      <c r="E80" s="17"/>
      <c r="F80" s="17"/>
      <c r="G80" s="17"/>
    </row>
    <row r="81" spans="1:7" x14ac:dyDescent="0.25">
      <c r="A81" s="17" t="s">
        <v>93</v>
      </c>
      <c r="B81" s="18"/>
      <c r="C81" s="17"/>
      <c r="D81" s="17"/>
      <c r="E81" s="17"/>
      <c r="F81" s="17"/>
      <c r="G81" s="17"/>
    </row>
    <row r="82" spans="1:7" x14ac:dyDescent="0.25">
      <c r="A82" s="17" t="s">
        <v>94</v>
      </c>
      <c r="B82" s="18"/>
      <c r="C82" s="17"/>
      <c r="D82" s="17"/>
      <c r="E82" s="17"/>
      <c r="F82" s="17"/>
      <c r="G82" s="17"/>
    </row>
    <row r="83" spans="1:7" x14ac:dyDescent="0.25">
      <c r="A83" s="17" t="s">
        <v>95</v>
      </c>
      <c r="B83" s="18"/>
      <c r="C83" s="17"/>
      <c r="D83" s="17"/>
      <c r="E83" s="17"/>
      <c r="F83" s="17"/>
      <c r="G83" s="17"/>
    </row>
    <row r="84" spans="1:7" x14ac:dyDescent="0.25">
      <c r="A84" s="17" t="s">
        <v>96</v>
      </c>
      <c r="B84" s="18"/>
      <c r="C84" s="17"/>
      <c r="D84" s="17"/>
      <c r="E84" s="17"/>
      <c r="F84" s="17"/>
      <c r="G84" s="17"/>
    </row>
    <row r="85" spans="1:7" x14ac:dyDescent="0.25">
      <c r="A85" s="17" t="s">
        <v>97</v>
      </c>
      <c r="B85" s="18"/>
      <c r="C85" s="17"/>
      <c r="D85" s="17"/>
      <c r="E85" s="17"/>
      <c r="F85" s="17"/>
      <c r="G85" s="17"/>
    </row>
    <row r="86" spans="1:7" x14ac:dyDescent="0.25">
      <c r="A86" s="17" t="s">
        <v>98</v>
      </c>
      <c r="B86" s="18"/>
      <c r="C86" s="17"/>
      <c r="D86" s="17"/>
      <c r="E86" s="17"/>
      <c r="F86" s="17"/>
      <c r="G86" s="17"/>
    </row>
    <row r="87" spans="1:7" x14ac:dyDescent="0.25">
      <c r="A87" s="17" t="s">
        <v>99</v>
      </c>
      <c r="B87" s="18"/>
      <c r="C87" s="17"/>
      <c r="D87" s="17"/>
      <c r="E87" s="17"/>
      <c r="F87" s="17"/>
      <c r="G87" s="17"/>
    </row>
    <row r="88" spans="1:7" x14ac:dyDescent="0.25">
      <c r="A88" s="17" t="s">
        <v>100</v>
      </c>
      <c r="B88" s="18"/>
      <c r="C88" s="17"/>
      <c r="D88" s="17"/>
      <c r="E88" s="17"/>
      <c r="F88" s="17"/>
      <c r="G88" s="17"/>
    </row>
    <row r="89" spans="1:7" x14ac:dyDescent="0.25">
      <c r="A89" s="17" t="s">
        <v>101</v>
      </c>
      <c r="B89" s="18"/>
      <c r="C89" s="17"/>
      <c r="D89" s="17"/>
      <c r="E89" s="17"/>
      <c r="F89" s="17"/>
      <c r="G89" s="17"/>
    </row>
    <row r="90" spans="1:7" x14ac:dyDescent="0.25">
      <c r="A90" s="17" t="s">
        <v>102</v>
      </c>
      <c r="B90" s="18"/>
      <c r="C90" s="17"/>
      <c r="D90" s="17"/>
      <c r="E90" s="17"/>
      <c r="F90" s="17"/>
      <c r="G90" s="17"/>
    </row>
    <row r="91" spans="1:7" x14ac:dyDescent="0.25">
      <c r="A91" s="17" t="s">
        <v>103</v>
      </c>
      <c r="B91" s="18"/>
      <c r="C91" s="17"/>
      <c r="D91" s="17"/>
      <c r="E91" s="17"/>
      <c r="F91" s="17"/>
      <c r="G91" s="17"/>
    </row>
    <row r="92" spans="1:7" x14ac:dyDescent="0.25">
      <c r="A92" s="17" t="s">
        <v>104</v>
      </c>
      <c r="B92" s="18"/>
      <c r="C92" s="17"/>
      <c r="D92" s="17"/>
      <c r="E92" s="17"/>
      <c r="F92" s="17"/>
      <c r="G92" s="17"/>
    </row>
    <row r="93" spans="1:7" x14ac:dyDescent="0.25">
      <c r="A93" s="17" t="s">
        <v>105</v>
      </c>
      <c r="B93" s="18"/>
      <c r="C93" s="17"/>
      <c r="D93" s="17"/>
      <c r="E93" s="17"/>
      <c r="F93" s="17"/>
      <c r="G93" s="17"/>
    </row>
    <row r="94" spans="1:7" x14ac:dyDescent="0.25">
      <c r="A94" s="17" t="s">
        <v>106</v>
      </c>
      <c r="B94" s="18"/>
      <c r="C94" s="17"/>
      <c r="D94" s="17"/>
      <c r="E94" s="17"/>
      <c r="F94" s="17"/>
      <c r="G94" s="17"/>
    </row>
    <row r="95" spans="1:7" x14ac:dyDescent="0.25">
      <c r="A95" s="17" t="s">
        <v>107</v>
      </c>
      <c r="B95" s="18"/>
      <c r="C95" s="17"/>
      <c r="D95" s="17"/>
      <c r="E95" s="17"/>
      <c r="F95" s="17"/>
      <c r="G95" s="17"/>
    </row>
    <row r="96" spans="1:7" x14ac:dyDescent="0.25">
      <c r="A96" s="17" t="s">
        <v>108</v>
      </c>
      <c r="B96" s="18"/>
      <c r="C96" s="17"/>
      <c r="D96" s="17"/>
      <c r="E96" s="17"/>
      <c r="F96" s="17"/>
      <c r="G96" s="17"/>
    </row>
    <row r="97" spans="1:7" x14ac:dyDescent="0.25">
      <c r="A97" s="17" t="s">
        <v>109</v>
      </c>
      <c r="B97" s="18"/>
      <c r="C97" s="17"/>
      <c r="D97" s="17"/>
      <c r="E97" s="17"/>
      <c r="F97" s="17"/>
      <c r="G97" s="17"/>
    </row>
    <row r="98" spans="1:7" x14ac:dyDescent="0.25">
      <c r="A98" s="17" t="s">
        <v>110</v>
      </c>
      <c r="B98" s="18"/>
      <c r="C98" s="17"/>
      <c r="D98" s="17"/>
      <c r="E98" s="17"/>
      <c r="F98" s="17"/>
      <c r="G98" s="17"/>
    </row>
    <row r="99" spans="1:7" x14ac:dyDescent="0.25">
      <c r="A99" s="17" t="s">
        <v>111</v>
      </c>
      <c r="B99" s="18"/>
      <c r="C99" s="17"/>
      <c r="D99" s="17"/>
      <c r="E99" s="17"/>
      <c r="F99" s="17"/>
      <c r="G99" s="17"/>
    </row>
    <row r="100" spans="1:7" x14ac:dyDescent="0.25">
      <c r="A100" s="17" t="s">
        <v>112</v>
      </c>
      <c r="B100" s="18"/>
      <c r="C100" s="17"/>
      <c r="D100" s="17"/>
      <c r="E100" s="17"/>
      <c r="F100" s="17"/>
      <c r="G100" s="17"/>
    </row>
    <row r="101" spans="1:7" x14ac:dyDescent="0.25">
      <c r="A101" s="17" t="s">
        <v>113</v>
      </c>
      <c r="B101" s="18"/>
      <c r="C101" s="17"/>
      <c r="D101" s="17"/>
      <c r="E101" s="17"/>
      <c r="F101" s="17"/>
      <c r="G101" s="17"/>
    </row>
    <row r="102" spans="1:7" x14ac:dyDescent="0.25">
      <c r="A102" s="17" t="s">
        <v>114</v>
      </c>
      <c r="B102" s="18"/>
      <c r="C102" s="17"/>
      <c r="D102" s="17"/>
      <c r="E102" s="17"/>
      <c r="F102" s="17"/>
      <c r="G102" s="17"/>
    </row>
    <row r="103" spans="1:7" x14ac:dyDescent="0.25">
      <c r="A103" s="17" t="s">
        <v>115</v>
      </c>
      <c r="B103" s="18"/>
      <c r="C103" s="17"/>
      <c r="D103" s="17"/>
      <c r="E103" s="17"/>
      <c r="F103" s="17"/>
      <c r="G103" s="17"/>
    </row>
    <row r="104" spans="1:7" x14ac:dyDescent="0.25">
      <c r="A104" s="17" t="s">
        <v>116</v>
      </c>
      <c r="B104" s="18"/>
      <c r="C104" s="17"/>
      <c r="D104" s="17"/>
      <c r="E104" s="17"/>
      <c r="F104" s="17"/>
      <c r="G104" s="17"/>
    </row>
    <row r="105" spans="1:7" x14ac:dyDescent="0.25">
      <c r="A105" s="17" t="s">
        <v>117</v>
      </c>
      <c r="B105" s="18"/>
      <c r="C105" s="17"/>
      <c r="D105" s="17"/>
      <c r="E105" s="17"/>
      <c r="F105" s="17"/>
      <c r="G105" s="17"/>
    </row>
    <row r="106" spans="1:7" x14ac:dyDescent="0.25">
      <c r="A106" s="17" t="s">
        <v>118</v>
      </c>
      <c r="B106" s="18"/>
      <c r="C106" s="17"/>
      <c r="D106" s="17"/>
      <c r="E106" s="17"/>
      <c r="F106" s="17"/>
      <c r="G106" s="17"/>
    </row>
    <row r="107" spans="1:7" x14ac:dyDescent="0.25">
      <c r="A107" s="17" t="s">
        <v>119</v>
      </c>
      <c r="B107" s="18"/>
      <c r="C107" s="17"/>
      <c r="D107" s="17"/>
      <c r="E107" s="17"/>
      <c r="F107" s="17"/>
      <c r="G107" s="17"/>
    </row>
    <row r="108" spans="1:7" x14ac:dyDescent="0.25">
      <c r="A108" s="17" t="s">
        <v>120</v>
      </c>
      <c r="B108" s="18"/>
      <c r="C108" s="17"/>
      <c r="D108" s="17"/>
      <c r="E108" s="17"/>
      <c r="F108" s="17"/>
      <c r="G108" s="17"/>
    </row>
    <row r="109" spans="1:7" x14ac:dyDescent="0.25">
      <c r="A109" s="17" t="s">
        <v>121</v>
      </c>
      <c r="B109" s="18"/>
      <c r="C109" s="17"/>
      <c r="D109" s="17"/>
      <c r="E109" s="17"/>
      <c r="F109" s="17"/>
      <c r="G109" s="17"/>
    </row>
    <row r="110" spans="1:7" x14ac:dyDescent="0.25">
      <c r="A110" s="17" t="s">
        <v>122</v>
      </c>
      <c r="B110" s="18"/>
      <c r="C110" s="17"/>
      <c r="D110" s="17"/>
      <c r="E110" s="17"/>
      <c r="F110" s="17"/>
      <c r="G110" s="17"/>
    </row>
    <row r="111" spans="1:7" x14ac:dyDescent="0.25">
      <c r="A111" s="17" t="s">
        <v>123</v>
      </c>
      <c r="B111" s="18"/>
      <c r="C111" s="17"/>
      <c r="D111" s="17"/>
      <c r="E111" s="17"/>
      <c r="F111" s="17"/>
      <c r="G111" s="17"/>
    </row>
    <row r="112" spans="1:7" x14ac:dyDescent="0.25">
      <c r="A112" s="17" t="s">
        <v>124</v>
      </c>
      <c r="B112" s="18"/>
      <c r="C112" s="17"/>
      <c r="D112" s="17"/>
      <c r="E112" s="17"/>
      <c r="F112" s="17"/>
      <c r="G112" s="17"/>
    </row>
    <row r="113" spans="1:7" x14ac:dyDescent="0.25">
      <c r="A113" s="17" t="s">
        <v>125</v>
      </c>
      <c r="B113" s="18"/>
      <c r="C113" s="17"/>
      <c r="D113" s="17"/>
      <c r="E113" s="17"/>
      <c r="F113" s="17"/>
      <c r="G113" s="17"/>
    </row>
    <row r="114" spans="1:7" x14ac:dyDescent="0.25">
      <c r="A114" s="17" t="s">
        <v>126</v>
      </c>
      <c r="B114" s="18"/>
      <c r="C114" s="17"/>
      <c r="D114" s="17"/>
      <c r="E114" s="17"/>
      <c r="F114" s="17"/>
      <c r="G114" s="17"/>
    </row>
    <row r="115" spans="1:7" x14ac:dyDescent="0.25">
      <c r="A115" s="17" t="s">
        <v>127</v>
      </c>
      <c r="B115" s="18"/>
      <c r="C115" s="17"/>
      <c r="D115" s="17"/>
      <c r="E115" s="17"/>
      <c r="F115" s="17"/>
      <c r="G115" s="17"/>
    </row>
    <row r="116" spans="1:7" x14ac:dyDescent="0.25">
      <c r="A116" s="17" t="s">
        <v>128</v>
      </c>
      <c r="B116" s="18"/>
      <c r="C116" s="17"/>
      <c r="D116" s="17"/>
      <c r="E116" s="17"/>
      <c r="F116" s="17"/>
      <c r="G116" s="17"/>
    </row>
    <row r="117" spans="1:7" x14ac:dyDescent="0.25">
      <c r="A117" s="17" t="s">
        <v>129</v>
      </c>
      <c r="B117" s="18"/>
      <c r="C117" s="17"/>
      <c r="D117" s="17"/>
      <c r="E117" s="17"/>
      <c r="F117" s="17"/>
      <c r="G117" s="17"/>
    </row>
    <row r="118" spans="1:7" x14ac:dyDescent="0.25">
      <c r="A118" s="17" t="s">
        <v>130</v>
      </c>
      <c r="B118" s="18"/>
      <c r="C118" s="17"/>
      <c r="D118" s="17"/>
      <c r="E118" s="17"/>
      <c r="F118" s="17"/>
      <c r="G118" s="17"/>
    </row>
    <row r="119" spans="1:7" x14ac:dyDescent="0.25">
      <c r="A119" s="17" t="s">
        <v>131</v>
      </c>
      <c r="B119" s="18"/>
      <c r="C119" s="17"/>
      <c r="D119" s="17"/>
      <c r="E119" s="17"/>
      <c r="F119" s="17"/>
      <c r="G119" s="17"/>
    </row>
    <row r="120" spans="1:7" x14ac:dyDescent="0.25">
      <c r="A120" s="17" t="s">
        <v>132</v>
      </c>
      <c r="B120" s="18"/>
      <c r="C120" s="17"/>
      <c r="D120" s="17"/>
      <c r="E120" s="17"/>
      <c r="F120" s="17"/>
      <c r="G120" s="17"/>
    </row>
    <row r="121" spans="1:7" x14ac:dyDescent="0.25">
      <c r="A121" s="17" t="s">
        <v>133</v>
      </c>
      <c r="B121" s="18"/>
      <c r="C121" s="17"/>
      <c r="D121" s="17"/>
      <c r="E121" s="17"/>
      <c r="F121" s="17"/>
      <c r="G121" s="17"/>
    </row>
    <row r="122" spans="1:7" x14ac:dyDescent="0.25">
      <c r="A122" s="17" t="s">
        <v>134</v>
      </c>
      <c r="B122" s="18"/>
      <c r="C122" s="17"/>
      <c r="D122" s="17"/>
      <c r="E122" s="17"/>
      <c r="F122" s="17"/>
      <c r="G122" s="17"/>
    </row>
    <row r="123" spans="1:7" x14ac:dyDescent="0.25">
      <c r="A123" s="17" t="s">
        <v>135</v>
      </c>
      <c r="B123" s="18"/>
      <c r="C123" s="17"/>
      <c r="D123" s="17"/>
      <c r="E123" s="17"/>
      <c r="F123" s="17"/>
      <c r="G123" s="17"/>
    </row>
    <row r="124" spans="1:7" x14ac:dyDescent="0.25">
      <c r="A124" s="17" t="s">
        <v>136</v>
      </c>
      <c r="B124" s="18"/>
      <c r="C124" s="17"/>
      <c r="D124" s="17"/>
      <c r="E124" s="17"/>
      <c r="F124" s="17"/>
      <c r="G124" s="17"/>
    </row>
    <row r="125" spans="1:7" x14ac:dyDescent="0.25">
      <c r="A125" s="17" t="s">
        <v>137</v>
      </c>
      <c r="B125" s="18"/>
      <c r="C125" s="17"/>
      <c r="D125" s="17"/>
      <c r="E125" s="17"/>
      <c r="F125" s="17"/>
      <c r="G125" s="17"/>
    </row>
    <row r="126" spans="1:7" x14ac:dyDescent="0.25">
      <c r="A126" s="17" t="s">
        <v>138</v>
      </c>
      <c r="B126" s="18"/>
      <c r="C126" s="17"/>
      <c r="D126" s="17"/>
      <c r="E126" s="17"/>
      <c r="F126" s="17"/>
      <c r="G126" s="17"/>
    </row>
    <row r="127" spans="1:7" x14ac:dyDescent="0.25">
      <c r="A127" s="17" t="s">
        <v>139</v>
      </c>
      <c r="B127" s="18"/>
      <c r="C127" s="17"/>
      <c r="D127" s="17"/>
      <c r="E127" s="17"/>
      <c r="F127" s="17"/>
      <c r="G127" s="17"/>
    </row>
    <row r="128" spans="1:7" x14ac:dyDescent="0.25">
      <c r="A128" s="17" t="s">
        <v>140</v>
      </c>
      <c r="B128" s="18"/>
      <c r="C128" s="17"/>
      <c r="D128" s="17"/>
      <c r="E128" s="17"/>
      <c r="F128" s="17"/>
      <c r="G128" s="17"/>
    </row>
    <row r="129" spans="1:7" x14ac:dyDescent="0.25">
      <c r="A129" s="17" t="s">
        <v>141</v>
      </c>
      <c r="B129" s="18"/>
      <c r="C129" s="17"/>
      <c r="D129" s="17"/>
      <c r="E129" s="17"/>
      <c r="F129" s="17"/>
      <c r="G129" s="17"/>
    </row>
    <row r="130" spans="1:7" x14ac:dyDescent="0.25">
      <c r="A130" s="17" t="s">
        <v>142</v>
      </c>
      <c r="B130" s="18"/>
      <c r="C130" s="17"/>
      <c r="D130" s="17"/>
      <c r="E130" s="17"/>
      <c r="F130" s="17"/>
      <c r="G130" s="17"/>
    </row>
    <row r="131" spans="1:7" x14ac:dyDescent="0.25">
      <c r="A131" s="17" t="s">
        <v>143</v>
      </c>
      <c r="B131" s="18"/>
      <c r="C131" s="17"/>
      <c r="D131" s="17"/>
      <c r="E131" s="17"/>
      <c r="F131" s="17"/>
      <c r="G131" s="17"/>
    </row>
    <row r="132" spans="1:7" x14ac:dyDescent="0.25">
      <c r="A132" s="17" t="s">
        <v>144</v>
      </c>
      <c r="B132" s="18"/>
      <c r="C132" s="17"/>
      <c r="D132" s="17"/>
      <c r="E132" s="17"/>
      <c r="F132" s="17"/>
      <c r="G132" s="17"/>
    </row>
    <row r="133" spans="1:7" x14ac:dyDescent="0.25">
      <c r="A133" s="17" t="s">
        <v>145</v>
      </c>
      <c r="B133" s="18"/>
      <c r="C133" s="17"/>
      <c r="D133" s="17"/>
      <c r="E133" s="17"/>
      <c r="F133" s="17"/>
      <c r="G133" s="17"/>
    </row>
    <row r="134" spans="1:7" x14ac:dyDescent="0.25">
      <c r="A134" s="17" t="s">
        <v>146</v>
      </c>
      <c r="B134" s="18"/>
      <c r="C134" s="17"/>
      <c r="D134" s="17"/>
      <c r="E134" s="17"/>
      <c r="F134" s="17"/>
      <c r="G134" s="17"/>
    </row>
    <row r="135" spans="1:7" x14ac:dyDescent="0.25">
      <c r="A135" s="17" t="s">
        <v>147</v>
      </c>
      <c r="B135" s="18"/>
      <c r="C135" s="17"/>
      <c r="D135" s="17"/>
      <c r="E135" s="17"/>
      <c r="F135" s="17"/>
      <c r="G135" s="17"/>
    </row>
    <row r="136" spans="1:7" x14ac:dyDescent="0.25">
      <c r="A136" s="17" t="s">
        <v>148</v>
      </c>
      <c r="B136" s="18"/>
      <c r="C136" s="17"/>
      <c r="D136" s="17"/>
      <c r="E136" s="17"/>
      <c r="F136" s="17"/>
      <c r="G136" s="17"/>
    </row>
    <row r="137" spans="1:7" x14ac:dyDescent="0.25">
      <c r="A137" s="17" t="s">
        <v>149</v>
      </c>
      <c r="B137" s="18"/>
      <c r="C137" s="17"/>
      <c r="D137" s="17"/>
      <c r="E137" s="17"/>
      <c r="F137" s="17"/>
      <c r="G137" s="17"/>
    </row>
    <row r="138" spans="1:7" x14ac:dyDescent="0.25">
      <c r="A138" s="17" t="s">
        <v>150</v>
      </c>
      <c r="B138" s="18"/>
      <c r="C138" s="17"/>
      <c r="D138" s="17"/>
      <c r="E138" s="17"/>
      <c r="F138" s="17"/>
      <c r="G138" s="17"/>
    </row>
    <row r="139" spans="1:7" x14ac:dyDescent="0.25">
      <c r="A139" s="17" t="s">
        <v>151</v>
      </c>
      <c r="B139" s="18"/>
      <c r="C139" s="17"/>
      <c r="D139" s="17"/>
      <c r="E139" s="17"/>
      <c r="F139" s="17"/>
      <c r="G139" s="17"/>
    </row>
    <row r="140" spans="1:7" x14ac:dyDescent="0.25">
      <c r="A140" s="17" t="s">
        <v>152</v>
      </c>
      <c r="B140" s="18"/>
      <c r="C140" s="17"/>
      <c r="D140" s="17"/>
      <c r="E140" s="17"/>
      <c r="F140" s="17"/>
      <c r="G140" s="17"/>
    </row>
    <row r="141" spans="1:7" x14ac:dyDescent="0.25">
      <c r="A141" s="17" t="s">
        <v>153</v>
      </c>
      <c r="B141" s="18"/>
      <c r="C141" s="17"/>
      <c r="D141" s="17"/>
      <c r="E141" s="17"/>
      <c r="F141" s="17"/>
      <c r="G141" s="17"/>
    </row>
    <row r="142" spans="1:7" x14ac:dyDescent="0.25">
      <c r="A142" s="17" t="s">
        <v>154</v>
      </c>
      <c r="B142" s="18"/>
      <c r="C142" s="17"/>
      <c r="D142" s="17"/>
      <c r="E142" s="17"/>
      <c r="F142" s="17"/>
      <c r="G142" s="17"/>
    </row>
    <row r="143" spans="1:7" x14ac:dyDescent="0.25">
      <c r="A143" s="17" t="s">
        <v>155</v>
      </c>
      <c r="B143" s="18"/>
      <c r="C143" s="17"/>
      <c r="D143" s="17"/>
      <c r="E143" s="17"/>
      <c r="F143" s="17"/>
      <c r="G143" s="17"/>
    </row>
    <row r="144" spans="1:7" x14ac:dyDescent="0.25">
      <c r="A144" s="17" t="s">
        <v>156</v>
      </c>
      <c r="B144" s="18"/>
      <c r="C144" s="17"/>
      <c r="D144" s="17"/>
      <c r="E144" s="17"/>
      <c r="F144" s="17"/>
      <c r="G144" s="17"/>
    </row>
    <row r="145" spans="1:7" x14ac:dyDescent="0.25">
      <c r="A145" s="17" t="s">
        <v>157</v>
      </c>
      <c r="B145" s="18"/>
      <c r="C145" s="17"/>
      <c r="D145" s="17"/>
      <c r="E145" s="17"/>
      <c r="F145" s="17"/>
      <c r="G145" s="17"/>
    </row>
    <row r="146" spans="1:7" x14ac:dyDescent="0.25">
      <c r="A146" s="17" t="s">
        <v>158</v>
      </c>
      <c r="B146" s="18"/>
      <c r="C146" s="17"/>
      <c r="D146" s="17"/>
      <c r="E146" s="17"/>
      <c r="F146" s="17"/>
      <c r="G146" s="17"/>
    </row>
    <row r="147" spans="1:7" x14ac:dyDescent="0.25">
      <c r="A147" s="17" t="s">
        <v>159</v>
      </c>
      <c r="B147" s="18"/>
      <c r="C147" s="17"/>
      <c r="D147" s="17"/>
      <c r="E147" s="17"/>
      <c r="F147" s="17"/>
      <c r="G147" s="17"/>
    </row>
    <row r="148" spans="1:7" x14ac:dyDescent="0.25">
      <c r="A148" s="17" t="s">
        <v>160</v>
      </c>
      <c r="B148" s="18"/>
      <c r="C148" s="17"/>
      <c r="D148" s="17"/>
      <c r="E148" s="17"/>
      <c r="F148" s="17"/>
      <c r="G148" s="17"/>
    </row>
    <row r="149" spans="1:7" x14ac:dyDescent="0.25">
      <c r="A149" s="17" t="s">
        <v>161</v>
      </c>
      <c r="B149" s="18"/>
      <c r="C149" s="17"/>
      <c r="D149" s="17"/>
      <c r="E149" s="17"/>
      <c r="F149" s="17"/>
      <c r="G149" s="17"/>
    </row>
    <row r="150" spans="1:7" x14ac:dyDescent="0.25">
      <c r="A150" s="17" t="s">
        <v>162</v>
      </c>
      <c r="B150" s="18"/>
      <c r="C150" s="17"/>
      <c r="D150" s="17"/>
      <c r="E150" s="17"/>
      <c r="F150" s="17"/>
      <c r="G150" s="17"/>
    </row>
    <row r="151" spans="1:7" x14ac:dyDescent="0.25">
      <c r="A151" s="17" t="s">
        <v>163</v>
      </c>
      <c r="B151" s="18"/>
      <c r="C151" s="17"/>
      <c r="D151" s="17"/>
      <c r="E151" s="17"/>
      <c r="F151" s="17"/>
      <c r="G151" s="17"/>
    </row>
    <row r="152" spans="1:7" x14ac:dyDescent="0.25">
      <c r="A152" s="17" t="s">
        <v>164</v>
      </c>
      <c r="B152" s="18"/>
      <c r="C152" s="17"/>
      <c r="D152" s="17"/>
      <c r="E152" s="17"/>
      <c r="F152" s="17"/>
      <c r="G152" s="17"/>
    </row>
    <row r="153" spans="1:7" x14ac:dyDescent="0.25">
      <c r="A153" s="17" t="s">
        <v>165</v>
      </c>
      <c r="B153" s="18"/>
      <c r="C153" s="17"/>
      <c r="D153" s="17"/>
      <c r="E153" s="17"/>
      <c r="F153" s="17"/>
      <c r="G153" s="17"/>
    </row>
    <row r="154" spans="1:7" x14ac:dyDescent="0.25">
      <c r="A154" s="17" t="s">
        <v>166</v>
      </c>
      <c r="B154" s="18"/>
      <c r="C154" s="17"/>
      <c r="D154" s="17"/>
      <c r="E154" s="17"/>
      <c r="F154" s="17"/>
      <c r="G154" s="17"/>
    </row>
    <row r="155" spans="1:7" x14ac:dyDescent="0.25">
      <c r="A155" s="17" t="s">
        <v>167</v>
      </c>
      <c r="B155" s="18"/>
      <c r="C155" s="17"/>
      <c r="D155" s="17"/>
      <c r="E155" s="17"/>
      <c r="F155" s="17"/>
      <c r="G155" s="17"/>
    </row>
    <row r="156" spans="1:7" x14ac:dyDescent="0.25">
      <c r="A156" s="17" t="s">
        <v>168</v>
      </c>
      <c r="B156" s="18"/>
      <c r="C156" s="17"/>
      <c r="D156" s="17"/>
      <c r="E156" s="17"/>
      <c r="F156" s="17"/>
      <c r="G156" s="17"/>
    </row>
    <row r="157" spans="1:7" x14ac:dyDescent="0.25">
      <c r="A157" s="17" t="s">
        <v>169</v>
      </c>
      <c r="B157" s="18"/>
      <c r="C157" s="17"/>
      <c r="D157" s="17"/>
      <c r="E157" s="17"/>
      <c r="F157" s="17"/>
      <c r="G157" s="17"/>
    </row>
    <row r="158" spans="1:7" x14ac:dyDescent="0.25">
      <c r="A158" s="17" t="s">
        <v>170</v>
      </c>
      <c r="B158" s="18"/>
      <c r="C158" s="17"/>
      <c r="D158" s="17"/>
      <c r="E158" s="17"/>
      <c r="F158" s="17"/>
      <c r="G158" s="17"/>
    </row>
    <row r="159" spans="1:7" x14ac:dyDescent="0.25">
      <c r="A159" s="17" t="s">
        <v>171</v>
      </c>
      <c r="B159" s="18"/>
      <c r="C159" s="17"/>
      <c r="D159" s="17"/>
      <c r="E159" s="17"/>
      <c r="F159" s="17"/>
      <c r="G159" s="17"/>
    </row>
    <row r="160" spans="1:7" x14ac:dyDescent="0.25">
      <c r="A160" s="17" t="s">
        <v>172</v>
      </c>
      <c r="B160" s="18"/>
      <c r="C160" s="17"/>
      <c r="D160" s="17"/>
      <c r="E160" s="17"/>
      <c r="F160" s="17"/>
      <c r="G160" s="17"/>
    </row>
    <row r="161" spans="1:7" x14ac:dyDescent="0.25">
      <c r="A161" s="17" t="s">
        <v>173</v>
      </c>
      <c r="B161" s="18"/>
      <c r="C161" s="17"/>
      <c r="D161" s="17"/>
      <c r="E161" s="17"/>
      <c r="F161" s="17"/>
      <c r="G161" s="17"/>
    </row>
    <row r="162" spans="1:7" x14ac:dyDescent="0.25">
      <c r="A162" s="17" t="s">
        <v>174</v>
      </c>
      <c r="B162" s="18"/>
      <c r="C162" s="17"/>
      <c r="D162" s="17"/>
      <c r="E162" s="17"/>
      <c r="F162" s="17"/>
      <c r="G162" s="17"/>
    </row>
    <row r="163" spans="1:7" x14ac:dyDescent="0.25">
      <c r="A163" s="17" t="s">
        <v>175</v>
      </c>
      <c r="B163" s="18"/>
      <c r="C163" s="17"/>
      <c r="D163" s="17"/>
      <c r="E163" s="17"/>
      <c r="F163" s="17"/>
      <c r="G163" s="17"/>
    </row>
    <row r="164" spans="1:7" x14ac:dyDescent="0.25">
      <c r="A164" s="17" t="s">
        <v>176</v>
      </c>
      <c r="B164" s="18"/>
      <c r="C164" s="17"/>
      <c r="D164" s="17"/>
      <c r="E164" s="17"/>
      <c r="F164" s="17"/>
      <c r="G164" s="17"/>
    </row>
    <row r="165" spans="1:7" x14ac:dyDescent="0.25">
      <c r="A165" s="17" t="s">
        <v>177</v>
      </c>
      <c r="B165" s="18"/>
      <c r="C165" s="17"/>
      <c r="D165" s="17"/>
      <c r="E165" s="17"/>
      <c r="F165" s="17"/>
      <c r="G165" s="17"/>
    </row>
    <row r="166" spans="1:7" x14ac:dyDescent="0.25">
      <c r="A166" s="17" t="s">
        <v>178</v>
      </c>
      <c r="B166" s="18"/>
      <c r="C166" s="17"/>
      <c r="D166" s="17"/>
      <c r="E166" s="17"/>
      <c r="F166" s="17"/>
      <c r="G166" s="17"/>
    </row>
    <row r="167" spans="1:7" x14ac:dyDescent="0.25">
      <c r="A167" s="17" t="s">
        <v>179</v>
      </c>
      <c r="B167" s="18"/>
      <c r="C167" s="17"/>
      <c r="D167" s="17"/>
      <c r="E167" s="17"/>
      <c r="F167" s="17"/>
      <c r="G167" s="17"/>
    </row>
    <row r="168" spans="1:7" x14ac:dyDescent="0.25">
      <c r="A168" s="17" t="s">
        <v>180</v>
      </c>
      <c r="B168" s="18"/>
      <c r="C168" s="17"/>
      <c r="D168" s="17"/>
      <c r="E168" s="17"/>
      <c r="F168" s="17"/>
      <c r="G168" s="17"/>
    </row>
    <row r="169" spans="1:7" x14ac:dyDescent="0.25">
      <c r="A169" s="17" t="s">
        <v>181</v>
      </c>
      <c r="B169" s="18"/>
      <c r="C169" s="17"/>
      <c r="D169" s="17"/>
      <c r="E169" s="17"/>
      <c r="F169" s="17"/>
      <c r="G169" s="17"/>
    </row>
    <row r="170" spans="1:7" x14ac:dyDescent="0.25">
      <c r="A170" s="17" t="s">
        <v>182</v>
      </c>
      <c r="B170" s="18"/>
      <c r="C170" s="17"/>
      <c r="D170" s="17"/>
      <c r="E170" s="17"/>
      <c r="F170" s="17"/>
      <c r="G170" s="17"/>
    </row>
    <row r="171" spans="1:7" x14ac:dyDescent="0.25">
      <c r="A171" s="17" t="s">
        <v>183</v>
      </c>
      <c r="B171" s="18"/>
      <c r="C171" s="17"/>
      <c r="D171" s="17"/>
      <c r="E171" s="17"/>
      <c r="F171" s="17"/>
      <c r="G171" s="17"/>
    </row>
    <row r="172" spans="1:7" x14ac:dyDescent="0.25">
      <c r="A172" s="17" t="s">
        <v>184</v>
      </c>
      <c r="B172" s="18"/>
      <c r="C172" s="17"/>
      <c r="D172" s="17"/>
      <c r="E172" s="17"/>
      <c r="F172" s="17"/>
      <c r="G172" s="17"/>
    </row>
    <row r="173" spans="1:7" x14ac:dyDescent="0.25">
      <c r="A173" s="17" t="s">
        <v>185</v>
      </c>
      <c r="B173" s="18"/>
      <c r="C173" s="17"/>
      <c r="D173" s="17"/>
      <c r="E173" s="17"/>
      <c r="F173" s="17"/>
      <c r="G173" s="17"/>
    </row>
    <row r="174" spans="1:7" x14ac:dyDescent="0.25">
      <c r="A174" s="17" t="s">
        <v>186</v>
      </c>
      <c r="B174" s="18"/>
      <c r="C174" s="17"/>
      <c r="D174" s="17"/>
      <c r="E174" s="17"/>
      <c r="F174" s="17"/>
      <c r="G174" s="17"/>
    </row>
    <row r="175" spans="1:7" x14ac:dyDescent="0.25">
      <c r="A175" s="17" t="s">
        <v>187</v>
      </c>
      <c r="B175" s="18"/>
      <c r="C175" s="17"/>
      <c r="D175" s="17"/>
      <c r="E175" s="17"/>
      <c r="F175" s="17"/>
      <c r="G175" s="17"/>
    </row>
    <row r="176" spans="1:7" x14ac:dyDescent="0.25">
      <c r="A176" s="17" t="s">
        <v>188</v>
      </c>
      <c r="B176" s="18"/>
      <c r="C176" s="17"/>
      <c r="D176" s="17"/>
      <c r="E176" s="17"/>
      <c r="F176" s="17"/>
      <c r="G176" s="17"/>
    </row>
    <row r="177" spans="1:7" x14ac:dyDescent="0.25">
      <c r="A177" s="17" t="s">
        <v>189</v>
      </c>
      <c r="B177" s="18"/>
      <c r="C177" s="17"/>
      <c r="D177" s="17"/>
      <c r="E177" s="17"/>
      <c r="F177" s="17"/>
      <c r="G177" s="17"/>
    </row>
    <row r="178" spans="1:7" x14ac:dyDescent="0.25">
      <c r="A178" s="17" t="s">
        <v>190</v>
      </c>
      <c r="B178" s="18"/>
      <c r="C178" s="17"/>
      <c r="D178" s="17"/>
      <c r="E178" s="17"/>
      <c r="F178" s="17"/>
      <c r="G178" s="17"/>
    </row>
    <row r="179" spans="1:7" x14ac:dyDescent="0.25">
      <c r="A179" s="17" t="s">
        <v>191</v>
      </c>
      <c r="B179" s="18"/>
      <c r="C179" s="17"/>
      <c r="D179" s="17"/>
      <c r="E179" s="17"/>
      <c r="F179" s="17"/>
      <c r="G179" s="17"/>
    </row>
    <row r="180" spans="1:7" x14ac:dyDescent="0.25">
      <c r="A180" s="17" t="s">
        <v>192</v>
      </c>
      <c r="B180" s="18"/>
      <c r="C180" s="17"/>
      <c r="D180" s="17"/>
      <c r="E180" s="17"/>
      <c r="F180" s="17"/>
      <c r="G180" s="17"/>
    </row>
    <row r="181" spans="1:7" x14ac:dyDescent="0.25">
      <c r="A181" s="17" t="s">
        <v>193</v>
      </c>
      <c r="B181" s="18"/>
      <c r="C181" s="17"/>
      <c r="D181" s="17"/>
      <c r="E181" s="17"/>
      <c r="F181" s="17"/>
      <c r="G181" s="17"/>
    </row>
    <row r="182" spans="1:7" x14ac:dyDescent="0.25">
      <c r="A182" s="17" t="s">
        <v>194</v>
      </c>
      <c r="B182" s="18"/>
      <c r="C182" s="17"/>
      <c r="D182" s="17"/>
      <c r="E182" s="17"/>
      <c r="F182" s="17"/>
      <c r="G182" s="17"/>
    </row>
    <row r="183" spans="1:7" x14ac:dyDescent="0.25">
      <c r="A183" s="17" t="s">
        <v>195</v>
      </c>
      <c r="B183" s="18"/>
      <c r="C183" s="17"/>
      <c r="D183" s="17"/>
      <c r="E183" s="17"/>
      <c r="F183" s="17"/>
      <c r="G183" s="17"/>
    </row>
    <row r="184" spans="1:7" x14ac:dyDescent="0.25">
      <c r="A184" s="17" t="s">
        <v>196</v>
      </c>
      <c r="B184" s="18"/>
      <c r="C184" s="17"/>
      <c r="D184" s="17"/>
      <c r="E184" s="17"/>
      <c r="F184" s="17"/>
      <c r="G184" s="17"/>
    </row>
    <row r="185" spans="1:7" x14ac:dyDescent="0.25">
      <c r="A185" s="17" t="s">
        <v>197</v>
      </c>
      <c r="B185" s="18"/>
      <c r="C185" s="17"/>
      <c r="D185" s="17"/>
      <c r="E185" s="17"/>
      <c r="F185" s="17"/>
      <c r="G185" s="17"/>
    </row>
    <row r="186" spans="1:7" x14ac:dyDescent="0.25">
      <c r="A186" s="17" t="s">
        <v>198</v>
      </c>
      <c r="B186" s="18"/>
      <c r="C186" s="17"/>
      <c r="D186" s="17"/>
      <c r="E186" s="17"/>
      <c r="F186" s="17"/>
      <c r="G186" s="17"/>
    </row>
    <row r="187" spans="1:7" x14ac:dyDescent="0.25">
      <c r="A187" s="17" t="s">
        <v>199</v>
      </c>
      <c r="B187" s="18"/>
      <c r="C187" s="17"/>
      <c r="D187" s="17"/>
      <c r="E187" s="17"/>
      <c r="F187" s="17"/>
      <c r="G187" s="17"/>
    </row>
    <row r="188" spans="1:7" x14ac:dyDescent="0.25">
      <c r="A188" s="17" t="s">
        <v>200</v>
      </c>
      <c r="B188" s="18"/>
      <c r="C188" s="17"/>
      <c r="D188" s="17"/>
      <c r="E188" s="17"/>
      <c r="F188" s="17"/>
      <c r="G188" s="17"/>
    </row>
    <row r="189" spans="1:7" x14ac:dyDescent="0.25">
      <c r="A189" s="17" t="s">
        <v>201</v>
      </c>
      <c r="B189" s="18"/>
      <c r="C189" s="17"/>
      <c r="D189" s="17"/>
      <c r="E189" s="17"/>
      <c r="F189" s="17"/>
      <c r="G189" s="17"/>
    </row>
    <row r="190" spans="1:7" x14ac:dyDescent="0.25">
      <c r="A190" s="17" t="s">
        <v>202</v>
      </c>
      <c r="B190" s="18"/>
      <c r="C190" s="17"/>
      <c r="D190" s="17"/>
      <c r="E190" s="17"/>
      <c r="F190" s="17"/>
      <c r="G190" s="17"/>
    </row>
    <row r="191" spans="1:7" x14ac:dyDescent="0.25">
      <c r="A191" s="17" t="s">
        <v>203</v>
      </c>
      <c r="B191" s="18"/>
      <c r="C191" s="17"/>
      <c r="D191" s="17"/>
      <c r="E191" s="17"/>
      <c r="F191" s="17"/>
      <c r="G191" s="17"/>
    </row>
    <row r="192" spans="1:7" x14ac:dyDescent="0.25">
      <c r="A192" s="17" t="s">
        <v>204</v>
      </c>
      <c r="B192" s="18"/>
      <c r="C192" s="17"/>
      <c r="D192" s="17"/>
      <c r="E192" s="17"/>
      <c r="F192" s="17"/>
      <c r="G192" s="17"/>
    </row>
    <row r="193" spans="1:7" x14ac:dyDescent="0.25">
      <c r="A193" s="17" t="s">
        <v>205</v>
      </c>
      <c r="B193" s="18"/>
      <c r="C193" s="17"/>
      <c r="D193" s="17"/>
      <c r="E193" s="17"/>
      <c r="F193" s="17"/>
      <c r="G193" s="17"/>
    </row>
    <row r="194" spans="1:7" x14ac:dyDescent="0.25">
      <c r="A194" s="17" t="s">
        <v>206</v>
      </c>
      <c r="B194" s="18"/>
      <c r="C194" s="17"/>
      <c r="D194" s="17"/>
      <c r="E194" s="17"/>
      <c r="F194" s="17"/>
      <c r="G194" s="17"/>
    </row>
    <row r="195" spans="1:7" x14ac:dyDescent="0.25">
      <c r="A195" s="17" t="s">
        <v>207</v>
      </c>
      <c r="B195" s="18"/>
      <c r="C195" s="17"/>
      <c r="D195" s="17"/>
      <c r="E195" s="17"/>
      <c r="F195" s="17"/>
      <c r="G195" s="17"/>
    </row>
    <row r="196" spans="1:7" x14ac:dyDescent="0.25">
      <c r="A196" s="17" t="s">
        <v>208</v>
      </c>
      <c r="B196" s="18"/>
      <c r="C196" s="17"/>
      <c r="D196" s="17"/>
      <c r="E196" s="17"/>
      <c r="F196" s="17"/>
      <c r="G196" s="17"/>
    </row>
    <row r="197" spans="1:7" x14ac:dyDescent="0.25">
      <c r="A197" s="17" t="s">
        <v>209</v>
      </c>
      <c r="B197" s="18"/>
      <c r="C197" s="17"/>
      <c r="D197" s="17"/>
      <c r="E197" s="17"/>
      <c r="F197" s="17"/>
      <c r="G197" s="17"/>
    </row>
    <row r="198" spans="1:7" x14ac:dyDescent="0.25">
      <c r="A198" s="17" t="s">
        <v>210</v>
      </c>
      <c r="B198" s="18"/>
      <c r="C198" s="17"/>
      <c r="D198" s="17"/>
      <c r="E198" s="17"/>
      <c r="F198" s="17"/>
      <c r="G198" s="17"/>
    </row>
    <row r="199" spans="1:7" x14ac:dyDescent="0.25">
      <c r="A199" s="17" t="s">
        <v>211</v>
      </c>
      <c r="B199" s="18"/>
      <c r="C199" s="17"/>
      <c r="D199" s="17"/>
      <c r="E199" s="17"/>
      <c r="F199" s="17"/>
      <c r="G199" s="17"/>
    </row>
    <row r="200" spans="1:7" x14ac:dyDescent="0.25">
      <c r="A200" s="17" t="s">
        <v>212</v>
      </c>
      <c r="B200" s="18"/>
      <c r="C200" s="17"/>
      <c r="D200" s="17"/>
      <c r="E200" s="17"/>
      <c r="F200" s="17"/>
      <c r="G200" s="17"/>
    </row>
    <row r="201" spans="1:7" x14ac:dyDescent="0.25">
      <c r="A201" s="17" t="s">
        <v>213</v>
      </c>
      <c r="B201" s="18"/>
      <c r="C201" s="17"/>
      <c r="D201" s="17"/>
      <c r="E201" s="17"/>
      <c r="F201" s="17"/>
      <c r="G201" s="17"/>
    </row>
    <row r="202" spans="1:7" x14ac:dyDescent="0.25">
      <c r="A202" s="17" t="s">
        <v>214</v>
      </c>
      <c r="B202" s="18"/>
      <c r="C202" s="17"/>
      <c r="D202" s="17"/>
      <c r="E202" s="17"/>
      <c r="F202" s="17"/>
      <c r="G202" s="17"/>
    </row>
    <row r="203" spans="1:7" x14ac:dyDescent="0.25">
      <c r="A203" s="17" t="s">
        <v>215</v>
      </c>
      <c r="B203" s="18"/>
      <c r="C203" s="17"/>
      <c r="D203" s="17"/>
      <c r="E203" s="17"/>
      <c r="F203" s="17"/>
      <c r="G203" s="17"/>
    </row>
    <row r="204" spans="1:7" x14ac:dyDescent="0.25">
      <c r="A204" s="17" t="s">
        <v>216</v>
      </c>
      <c r="B204" s="18"/>
      <c r="C204" s="17"/>
      <c r="D204" s="17"/>
      <c r="E204" s="17"/>
      <c r="F204" s="17"/>
      <c r="G204" s="17"/>
    </row>
    <row r="205" spans="1:7" x14ac:dyDescent="0.25">
      <c r="A205" s="17" t="s">
        <v>217</v>
      </c>
      <c r="B205" s="18"/>
      <c r="C205" s="17"/>
      <c r="D205" s="17"/>
      <c r="E205" s="17"/>
      <c r="F205" s="17"/>
      <c r="G205" s="17"/>
    </row>
    <row r="206" spans="1:7" x14ac:dyDescent="0.25">
      <c r="A206" s="17" t="s">
        <v>218</v>
      </c>
      <c r="B206" s="18"/>
      <c r="C206" s="17"/>
      <c r="D206" s="17"/>
      <c r="E206" s="17"/>
      <c r="F206" s="17"/>
      <c r="G206" s="17"/>
    </row>
    <row r="207" spans="1:7" x14ac:dyDescent="0.25">
      <c r="A207" s="17" t="s">
        <v>219</v>
      </c>
      <c r="B207" s="18"/>
      <c r="C207" s="17"/>
      <c r="D207" s="17"/>
      <c r="E207" s="17"/>
      <c r="F207" s="17"/>
      <c r="G207" s="17"/>
    </row>
    <row r="208" spans="1:7" x14ac:dyDescent="0.25">
      <c r="A208" s="17" t="s">
        <v>220</v>
      </c>
      <c r="B208" s="18"/>
      <c r="C208" s="17"/>
      <c r="D208" s="17"/>
      <c r="E208" s="17"/>
      <c r="F208" s="17"/>
      <c r="G208" s="17"/>
    </row>
    <row r="209" spans="1:7" x14ac:dyDescent="0.25">
      <c r="A209" s="17" t="s">
        <v>221</v>
      </c>
      <c r="B209" s="18"/>
      <c r="C209" s="17"/>
      <c r="D209" s="17"/>
      <c r="E209" s="17"/>
      <c r="F209" s="17"/>
      <c r="G209" s="17"/>
    </row>
    <row r="210" spans="1:7" x14ac:dyDescent="0.25">
      <c r="A210" s="17" t="s">
        <v>222</v>
      </c>
      <c r="B210" s="18"/>
      <c r="C210" s="17"/>
      <c r="D210" s="17"/>
      <c r="E210" s="17"/>
      <c r="F210" s="17"/>
      <c r="G210" s="17"/>
    </row>
    <row r="211" spans="1:7" x14ac:dyDescent="0.25">
      <c r="A211" s="17" t="s">
        <v>223</v>
      </c>
      <c r="B211" s="18"/>
      <c r="C211" s="17"/>
      <c r="D211" s="17"/>
      <c r="E211" s="17"/>
      <c r="F211" s="17"/>
      <c r="G211" s="17"/>
    </row>
    <row r="212" spans="1:7" x14ac:dyDescent="0.25">
      <c r="A212" s="17" t="s">
        <v>224</v>
      </c>
      <c r="B212" s="18"/>
      <c r="C212" s="17"/>
      <c r="D212" s="17"/>
      <c r="E212" s="17"/>
      <c r="F212" s="17"/>
      <c r="G212" s="17"/>
    </row>
    <row r="213" spans="1:7" x14ac:dyDescent="0.25">
      <c r="A213" s="17" t="s">
        <v>225</v>
      </c>
      <c r="B213" s="18"/>
      <c r="C213" s="17"/>
      <c r="D213" s="17"/>
      <c r="E213" s="17"/>
      <c r="F213" s="17"/>
      <c r="G213" s="17"/>
    </row>
    <row r="214" spans="1:7" x14ac:dyDescent="0.25">
      <c r="A214" s="17" t="s">
        <v>226</v>
      </c>
      <c r="B214" s="18"/>
      <c r="C214" s="17"/>
      <c r="D214" s="17"/>
      <c r="E214" s="17"/>
      <c r="F214" s="17"/>
      <c r="G214" s="17"/>
    </row>
    <row r="215" spans="1:7" x14ac:dyDescent="0.25">
      <c r="A215" s="17" t="s">
        <v>227</v>
      </c>
      <c r="B215" s="18"/>
      <c r="C215" s="17"/>
      <c r="D215" s="17"/>
      <c r="E215" s="17"/>
      <c r="F215" s="17"/>
      <c r="G215" s="17"/>
    </row>
    <row r="216" spans="1:7" x14ac:dyDescent="0.25">
      <c r="A216" s="17" t="s">
        <v>228</v>
      </c>
      <c r="B216" s="18"/>
      <c r="C216" s="17"/>
      <c r="D216" s="17"/>
      <c r="E216" s="17"/>
      <c r="F216" s="17"/>
      <c r="G216" s="17"/>
    </row>
    <row r="217" spans="1:7" x14ac:dyDescent="0.25">
      <c r="A217" s="17" t="s">
        <v>229</v>
      </c>
      <c r="B217" s="18"/>
      <c r="C217" s="17"/>
      <c r="D217" s="17"/>
      <c r="E217" s="17"/>
      <c r="F217" s="17"/>
      <c r="G217" s="17"/>
    </row>
    <row r="218" spans="1:7" x14ac:dyDescent="0.25">
      <c r="A218" s="17" t="s">
        <v>230</v>
      </c>
      <c r="B218" s="18"/>
      <c r="C218" s="17"/>
      <c r="D218" s="17"/>
      <c r="E218" s="17"/>
      <c r="F218" s="17"/>
      <c r="G218" s="17"/>
    </row>
    <row r="219" spans="1:7" x14ac:dyDescent="0.25">
      <c r="A219" s="17" t="s">
        <v>231</v>
      </c>
      <c r="B219" s="18"/>
      <c r="C219" s="17"/>
      <c r="D219" s="17"/>
      <c r="E219" s="17"/>
      <c r="F219" s="17"/>
      <c r="G219" s="17"/>
    </row>
    <row r="220" spans="1:7" x14ac:dyDescent="0.25">
      <c r="A220" s="17" t="s">
        <v>232</v>
      </c>
      <c r="B220" s="18"/>
      <c r="C220" s="17"/>
      <c r="D220" s="17"/>
      <c r="E220" s="17"/>
      <c r="F220" s="17"/>
      <c r="G220" s="17"/>
    </row>
    <row r="221" spans="1:7" x14ac:dyDescent="0.25">
      <c r="A221" s="17" t="s">
        <v>233</v>
      </c>
      <c r="B221" s="18"/>
      <c r="C221" s="17"/>
      <c r="D221" s="17"/>
      <c r="E221" s="17"/>
      <c r="F221" s="17"/>
      <c r="G221" s="17"/>
    </row>
    <row r="222" spans="1:7" x14ac:dyDescent="0.25">
      <c r="A222" s="17" t="s">
        <v>234</v>
      </c>
      <c r="B222" s="18"/>
      <c r="C222" s="17"/>
      <c r="D222" s="17"/>
      <c r="E222" s="17"/>
      <c r="F222" s="17"/>
      <c r="G222" s="17"/>
    </row>
    <row r="223" spans="1:7" x14ac:dyDescent="0.25">
      <c r="A223" s="17" t="s">
        <v>235</v>
      </c>
      <c r="B223" s="18"/>
      <c r="C223" s="17"/>
      <c r="D223" s="17"/>
      <c r="E223" s="17"/>
      <c r="F223" s="17"/>
      <c r="G223" s="17"/>
    </row>
    <row r="224" spans="1:7" x14ac:dyDescent="0.25">
      <c r="A224" s="17" t="s">
        <v>236</v>
      </c>
      <c r="B224" s="18"/>
      <c r="C224" s="17"/>
      <c r="D224" s="17"/>
      <c r="E224" s="17"/>
      <c r="F224" s="17"/>
      <c r="G224" s="17"/>
    </row>
    <row r="225" spans="1:7" x14ac:dyDescent="0.25">
      <c r="A225" s="17" t="s">
        <v>237</v>
      </c>
      <c r="B225" s="18"/>
      <c r="C225" s="17"/>
      <c r="D225" s="17"/>
      <c r="E225" s="17"/>
      <c r="F225" s="17"/>
      <c r="G225" s="17"/>
    </row>
    <row r="226" spans="1:7" x14ac:dyDescent="0.25">
      <c r="A226" s="17" t="s">
        <v>238</v>
      </c>
      <c r="B226" s="18"/>
      <c r="C226" s="17"/>
      <c r="D226" s="17"/>
      <c r="E226" s="17"/>
      <c r="F226" s="17"/>
      <c r="G226" s="17"/>
    </row>
    <row r="227" spans="1:7" x14ac:dyDescent="0.25">
      <c r="A227" s="17" t="s">
        <v>239</v>
      </c>
      <c r="B227" s="18"/>
      <c r="C227" s="17"/>
      <c r="D227" s="17"/>
      <c r="E227" s="17"/>
      <c r="F227" s="17"/>
      <c r="G227" s="17"/>
    </row>
    <row r="228" spans="1:7" x14ac:dyDescent="0.25">
      <c r="A228" s="17" t="s">
        <v>240</v>
      </c>
      <c r="B228" s="18"/>
      <c r="C228" s="17"/>
      <c r="D228" s="17"/>
      <c r="E228" s="17"/>
      <c r="F228" s="17"/>
      <c r="G228" s="17"/>
    </row>
    <row r="229" spans="1:7" x14ac:dyDescent="0.25">
      <c r="A229" s="17" t="s">
        <v>241</v>
      </c>
      <c r="B229" s="18"/>
      <c r="C229" s="17"/>
      <c r="D229" s="17"/>
      <c r="E229" s="17"/>
      <c r="F229" s="17"/>
      <c r="G229" s="17"/>
    </row>
    <row r="230" spans="1:7" x14ac:dyDescent="0.25">
      <c r="A230" s="17" t="s">
        <v>242</v>
      </c>
      <c r="B230" s="18"/>
      <c r="C230" s="17"/>
      <c r="D230" s="17"/>
      <c r="E230" s="17"/>
      <c r="F230" s="17"/>
      <c r="G230" s="17"/>
    </row>
    <row r="231" spans="1:7" x14ac:dyDescent="0.25">
      <c r="A231" s="17" t="s">
        <v>243</v>
      </c>
      <c r="B231" s="18"/>
      <c r="C231" s="17"/>
      <c r="D231" s="17"/>
      <c r="E231" s="17"/>
      <c r="F231" s="17"/>
      <c r="G231" s="17"/>
    </row>
    <row r="232" spans="1:7" x14ac:dyDescent="0.25">
      <c r="A232" s="17" t="s">
        <v>244</v>
      </c>
      <c r="B232" s="18"/>
      <c r="C232" s="17"/>
      <c r="D232" s="17"/>
      <c r="E232" s="17"/>
      <c r="F232" s="17"/>
      <c r="G232" s="17"/>
    </row>
    <row r="233" spans="1:7" x14ac:dyDescent="0.25">
      <c r="A233" s="17" t="s">
        <v>245</v>
      </c>
      <c r="B233" s="18"/>
      <c r="C233" s="17"/>
      <c r="D233" s="17"/>
      <c r="E233" s="17"/>
      <c r="F233" s="17"/>
      <c r="G233" s="17"/>
    </row>
    <row r="234" spans="1:7" x14ac:dyDescent="0.25">
      <c r="A234" s="17" t="s">
        <v>246</v>
      </c>
      <c r="B234" s="18"/>
      <c r="C234" s="17"/>
      <c r="D234" s="17"/>
      <c r="E234" s="17"/>
      <c r="F234" s="17"/>
      <c r="G234" s="17"/>
    </row>
    <row r="235" spans="1:7" x14ac:dyDescent="0.25">
      <c r="A235" s="17" t="s">
        <v>247</v>
      </c>
      <c r="B235" s="18"/>
      <c r="C235" s="17"/>
      <c r="D235" s="17"/>
      <c r="E235" s="17"/>
      <c r="F235" s="17"/>
      <c r="G235" s="17"/>
    </row>
    <row r="236" spans="1:7" x14ac:dyDescent="0.25">
      <c r="A236" s="17" t="s">
        <v>248</v>
      </c>
      <c r="B236" s="18"/>
      <c r="C236" s="17"/>
      <c r="D236" s="17"/>
      <c r="E236" s="17"/>
      <c r="F236" s="17"/>
      <c r="G236" s="17"/>
    </row>
    <row r="237" spans="1:7" x14ac:dyDescent="0.25">
      <c r="A237" s="17" t="s">
        <v>249</v>
      </c>
      <c r="B237" s="18"/>
      <c r="C237" s="17"/>
      <c r="D237" s="17"/>
      <c r="E237" s="17"/>
      <c r="F237" s="17"/>
      <c r="G237" s="17"/>
    </row>
    <row r="238" spans="1:7" x14ac:dyDescent="0.25">
      <c r="A238" s="17" t="s">
        <v>250</v>
      </c>
      <c r="B238" s="18"/>
      <c r="C238" s="17"/>
      <c r="D238" s="17"/>
      <c r="E238" s="17"/>
      <c r="F238" s="17"/>
      <c r="G238" s="17"/>
    </row>
    <row r="239" spans="1:7" x14ac:dyDescent="0.25">
      <c r="A239" s="17" t="s">
        <v>251</v>
      </c>
      <c r="B239" s="18"/>
      <c r="C239" s="17"/>
      <c r="D239" s="17"/>
      <c r="E239" s="17"/>
      <c r="F239" s="17"/>
      <c r="G239" s="17"/>
    </row>
    <row r="240" spans="1:7" x14ac:dyDescent="0.25">
      <c r="A240" s="17" t="s">
        <v>252</v>
      </c>
      <c r="B240" s="18"/>
      <c r="C240" s="17"/>
      <c r="D240" s="17"/>
      <c r="E240" s="17"/>
      <c r="F240" s="17"/>
      <c r="G240" s="17"/>
    </row>
    <row r="241" spans="1:7" x14ac:dyDescent="0.25">
      <c r="A241" s="17" t="s">
        <v>253</v>
      </c>
      <c r="B241" s="18"/>
      <c r="C241" s="17"/>
      <c r="D241" s="17"/>
      <c r="E241" s="17"/>
      <c r="F241" s="17"/>
      <c r="G241" s="17"/>
    </row>
    <row r="242" spans="1:7" x14ac:dyDescent="0.25">
      <c r="A242" s="17" t="s">
        <v>254</v>
      </c>
      <c r="B242" s="18"/>
      <c r="C242" s="17"/>
      <c r="D242" s="17"/>
      <c r="E242" s="17"/>
      <c r="F242" s="17"/>
      <c r="G242" s="17"/>
    </row>
    <row r="243" spans="1:7" x14ac:dyDescent="0.25">
      <c r="A243" s="17" t="s">
        <v>255</v>
      </c>
      <c r="B243" s="18"/>
      <c r="C243" s="17"/>
      <c r="D243" s="17"/>
      <c r="E243" s="17"/>
      <c r="F243" s="17"/>
      <c r="G243" s="17"/>
    </row>
    <row r="244" spans="1:7" x14ac:dyDescent="0.25">
      <c r="A244" s="17" t="s">
        <v>256</v>
      </c>
      <c r="B244" s="18"/>
      <c r="C244" s="17"/>
      <c r="D244" s="17"/>
      <c r="E244" s="17"/>
      <c r="F244" s="17"/>
      <c r="G244" s="17"/>
    </row>
    <row r="245" spans="1:7" x14ac:dyDescent="0.25">
      <c r="A245" s="17" t="s">
        <v>257</v>
      </c>
      <c r="B245" s="18"/>
      <c r="C245" s="17"/>
      <c r="D245" s="17"/>
      <c r="E245" s="17"/>
      <c r="F245" s="17"/>
      <c r="G245" s="17"/>
    </row>
    <row r="246" spans="1:7" x14ac:dyDescent="0.25">
      <c r="A246" s="17" t="s">
        <v>258</v>
      </c>
      <c r="B246" s="18"/>
      <c r="C246" s="17"/>
      <c r="D246" s="17"/>
      <c r="E246" s="17"/>
      <c r="F246" s="17"/>
      <c r="G246" s="17"/>
    </row>
    <row r="247" spans="1:7" x14ac:dyDescent="0.25">
      <c r="A247" s="17" t="s">
        <v>259</v>
      </c>
      <c r="B247" s="18"/>
      <c r="C247" s="17"/>
      <c r="D247" s="17"/>
      <c r="E247" s="17"/>
      <c r="F247" s="17"/>
      <c r="G247" s="17"/>
    </row>
    <row r="248" spans="1:7" x14ac:dyDescent="0.25">
      <c r="A248" s="17" t="s">
        <v>260</v>
      </c>
      <c r="B248" s="18"/>
      <c r="C248" s="17"/>
      <c r="D248" s="17"/>
      <c r="E248" s="17"/>
      <c r="F248" s="17"/>
      <c r="G248" s="17"/>
    </row>
    <row r="249" spans="1:7" x14ac:dyDescent="0.25">
      <c r="A249" s="17" t="s">
        <v>261</v>
      </c>
      <c r="B249" s="18"/>
      <c r="C249" s="17"/>
      <c r="D249" s="17"/>
      <c r="E249" s="17"/>
      <c r="F249" s="17"/>
      <c r="G249" s="17"/>
    </row>
    <row r="250" spans="1:7" x14ac:dyDescent="0.25">
      <c r="A250" s="17" t="s">
        <v>262</v>
      </c>
      <c r="B250" s="18"/>
      <c r="C250" s="17"/>
      <c r="D250" s="17"/>
      <c r="E250" s="17"/>
      <c r="F250" s="17"/>
      <c r="G250" s="17"/>
    </row>
    <row r="251" spans="1:7" x14ac:dyDescent="0.25">
      <c r="A251" s="17" t="s">
        <v>263</v>
      </c>
      <c r="B251" s="18"/>
      <c r="C251" s="17"/>
      <c r="D251" s="17"/>
      <c r="E251" s="17"/>
      <c r="F251" s="17"/>
      <c r="G251" s="17"/>
    </row>
    <row r="252" spans="1:7" x14ac:dyDescent="0.25">
      <c r="A252" s="17" t="s">
        <v>264</v>
      </c>
      <c r="B252" s="18"/>
      <c r="C252" s="17"/>
      <c r="D252" s="17"/>
      <c r="E252" s="17"/>
      <c r="F252" s="17"/>
      <c r="G252" s="17"/>
    </row>
    <row r="253" spans="1:7" x14ac:dyDescent="0.25">
      <c r="A253" s="17" t="s">
        <v>265</v>
      </c>
      <c r="B253" s="18"/>
      <c r="C253" s="17"/>
      <c r="D253" s="17"/>
      <c r="E253" s="17"/>
      <c r="F253" s="17"/>
      <c r="G253" s="17"/>
    </row>
    <row r="254" spans="1:7" x14ac:dyDescent="0.25">
      <c r="A254" s="17" t="s">
        <v>266</v>
      </c>
      <c r="B254" s="18"/>
      <c r="C254" s="17"/>
      <c r="D254" s="17"/>
      <c r="E254" s="17"/>
      <c r="F254" s="17"/>
      <c r="G254" s="17"/>
    </row>
    <row r="255" spans="1:7" x14ac:dyDescent="0.25">
      <c r="A255" s="17" t="s">
        <v>267</v>
      </c>
      <c r="B255" s="18"/>
      <c r="C255" s="17"/>
      <c r="D255" s="17"/>
      <c r="E255" s="17"/>
      <c r="F255" s="17"/>
      <c r="G255" s="17"/>
    </row>
    <row r="256" spans="1:7" x14ac:dyDescent="0.25">
      <c r="A256" s="17" t="s">
        <v>268</v>
      </c>
      <c r="B256" s="18"/>
      <c r="C256" s="17"/>
      <c r="D256" s="17"/>
      <c r="E256" s="17"/>
      <c r="F256" s="17"/>
      <c r="G256" s="17"/>
    </row>
    <row r="257" spans="1:7" x14ac:dyDescent="0.25">
      <c r="A257" s="17" t="s">
        <v>269</v>
      </c>
      <c r="B257" s="18"/>
      <c r="C257" s="17"/>
      <c r="D257" s="17"/>
      <c r="E257" s="17"/>
      <c r="F257" s="17"/>
      <c r="G257" s="17"/>
    </row>
    <row r="258" spans="1:7" x14ac:dyDescent="0.25">
      <c r="A258" s="17" t="s">
        <v>270</v>
      </c>
      <c r="B258" s="18"/>
      <c r="C258" s="17"/>
      <c r="D258" s="17"/>
      <c r="E258" s="17"/>
      <c r="F258" s="17"/>
      <c r="G258" s="17"/>
    </row>
    <row r="259" spans="1:7" x14ac:dyDescent="0.25">
      <c r="A259" s="17" t="s">
        <v>271</v>
      </c>
      <c r="B259" s="18"/>
      <c r="C259" s="17"/>
      <c r="D259" s="17"/>
      <c r="E259" s="17"/>
      <c r="F259" s="17"/>
      <c r="G259" s="17"/>
    </row>
    <row r="260" spans="1:7" x14ac:dyDescent="0.25">
      <c r="A260" s="17" t="s">
        <v>272</v>
      </c>
      <c r="B260" s="18"/>
      <c r="C260" s="17"/>
      <c r="D260" s="17"/>
      <c r="E260" s="17"/>
      <c r="F260" s="17"/>
      <c r="G260" s="17"/>
    </row>
    <row r="261" spans="1:7" x14ac:dyDescent="0.25">
      <c r="A261" s="17" t="s">
        <v>273</v>
      </c>
      <c r="B261" s="18"/>
      <c r="C261" s="17"/>
      <c r="D261" s="17"/>
      <c r="E261" s="17"/>
      <c r="F261" s="17"/>
      <c r="G261" s="17"/>
    </row>
    <row r="262" spans="1:7" x14ac:dyDescent="0.25">
      <c r="A262" s="17" t="s">
        <v>274</v>
      </c>
      <c r="B262" s="18"/>
      <c r="C262" s="17"/>
      <c r="D262" s="17"/>
      <c r="E262" s="17"/>
      <c r="F262" s="17"/>
      <c r="G262" s="17"/>
    </row>
    <row r="263" spans="1:7" x14ac:dyDescent="0.25">
      <c r="A263" s="17" t="s">
        <v>275</v>
      </c>
      <c r="B263" s="18"/>
      <c r="C263" s="17"/>
      <c r="D263" s="17"/>
      <c r="E263" s="17"/>
      <c r="F263" s="17"/>
      <c r="G263" s="17"/>
    </row>
    <row r="264" spans="1:7" x14ac:dyDescent="0.25">
      <c r="A264" s="17" t="s">
        <v>276</v>
      </c>
      <c r="B264" s="18"/>
      <c r="C264" s="17"/>
      <c r="D264" s="17"/>
      <c r="E264" s="17"/>
      <c r="F264" s="17"/>
      <c r="G264" s="17"/>
    </row>
    <row r="265" spans="1:7" x14ac:dyDescent="0.25">
      <c r="A265" s="17" t="s">
        <v>277</v>
      </c>
      <c r="B265" s="18"/>
      <c r="C265" s="17"/>
      <c r="D265" s="17"/>
      <c r="E265" s="17"/>
      <c r="F265" s="17"/>
      <c r="G265" s="17"/>
    </row>
    <row r="266" spans="1:7" x14ac:dyDescent="0.25">
      <c r="A266" s="17" t="s">
        <v>278</v>
      </c>
      <c r="B266" s="18"/>
      <c r="C266" s="17"/>
      <c r="D266" s="17"/>
      <c r="E266" s="17"/>
      <c r="F266" s="17"/>
      <c r="G266" s="17"/>
    </row>
    <row r="267" spans="1:7" x14ac:dyDescent="0.25">
      <c r="A267" s="17" t="s">
        <v>279</v>
      </c>
      <c r="B267" s="18"/>
      <c r="C267" s="17"/>
      <c r="D267" s="17"/>
      <c r="E267" s="17"/>
      <c r="F267" s="17"/>
      <c r="G267" s="17"/>
    </row>
    <row r="268" spans="1:7" x14ac:dyDescent="0.25">
      <c r="A268" s="17" t="s">
        <v>280</v>
      </c>
      <c r="B268" s="18"/>
      <c r="C268" s="17"/>
      <c r="D268" s="17"/>
      <c r="E268" s="17"/>
      <c r="F268" s="17"/>
      <c r="G268" s="17"/>
    </row>
    <row r="269" spans="1:7" x14ac:dyDescent="0.25">
      <c r="A269" s="17" t="s">
        <v>281</v>
      </c>
      <c r="B269" s="18"/>
      <c r="C269" s="17"/>
      <c r="D269" s="17"/>
      <c r="E269" s="17"/>
      <c r="F269" s="17"/>
      <c r="G269" s="17"/>
    </row>
    <row r="270" spans="1:7" x14ac:dyDescent="0.25">
      <c r="A270" s="17" t="s">
        <v>282</v>
      </c>
      <c r="B270" s="18"/>
      <c r="C270" s="17"/>
      <c r="D270" s="17"/>
      <c r="E270" s="17"/>
      <c r="F270" s="17"/>
      <c r="G270" s="17"/>
    </row>
    <row r="271" spans="1:7" x14ac:dyDescent="0.25">
      <c r="A271" s="17" t="s">
        <v>283</v>
      </c>
      <c r="B271" s="18"/>
      <c r="C271" s="17"/>
      <c r="D271" s="17"/>
      <c r="E271" s="17"/>
      <c r="F271" s="17"/>
      <c r="G271" s="17"/>
    </row>
    <row r="272" spans="1:7" x14ac:dyDescent="0.25">
      <c r="A272" s="17" t="s">
        <v>284</v>
      </c>
      <c r="B272" s="18"/>
      <c r="C272" s="17"/>
      <c r="D272" s="17"/>
      <c r="E272" s="17"/>
      <c r="F272" s="17"/>
      <c r="G272" s="17"/>
    </row>
    <row r="273" spans="1:7" x14ac:dyDescent="0.25">
      <c r="A273" s="17" t="s">
        <v>285</v>
      </c>
      <c r="B273" s="18"/>
      <c r="C273" s="17"/>
      <c r="D273" s="17"/>
      <c r="E273" s="17"/>
      <c r="F273" s="17"/>
      <c r="G273" s="17"/>
    </row>
    <row r="274" spans="1:7" x14ac:dyDescent="0.25">
      <c r="A274" s="17" t="s">
        <v>286</v>
      </c>
      <c r="B274" s="18"/>
      <c r="C274" s="17"/>
      <c r="D274" s="17"/>
      <c r="E274" s="17"/>
      <c r="F274" s="17"/>
      <c r="G274" s="17"/>
    </row>
    <row r="275" spans="1:7" x14ac:dyDescent="0.25">
      <c r="A275" s="17" t="s">
        <v>287</v>
      </c>
      <c r="B275" s="18"/>
      <c r="C275" s="17"/>
      <c r="D275" s="17"/>
      <c r="E275" s="17"/>
      <c r="F275" s="17"/>
      <c r="G275" s="17"/>
    </row>
    <row r="276" spans="1:7" x14ac:dyDescent="0.25">
      <c r="A276" s="17" t="s">
        <v>288</v>
      </c>
      <c r="B276" s="18"/>
      <c r="C276" s="17"/>
      <c r="D276" s="17"/>
      <c r="E276" s="17"/>
      <c r="F276" s="17"/>
      <c r="G276" s="17"/>
    </row>
    <row r="277" spans="1:7" x14ac:dyDescent="0.25">
      <c r="A277" s="17" t="s">
        <v>289</v>
      </c>
      <c r="B277" s="18"/>
      <c r="C277" s="17"/>
      <c r="D277" s="17"/>
      <c r="E277" s="17"/>
      <c r="F277" s="17"/>
      <c r="G277" s="17"/>
    </row>
    <row r="278" spans="1:7" x14ac:dyDescent="0.25">
      <c r="A278" s="17" t="s">
        <v>290</v>
      </c>
      <c r="B278" s="18"/>
      <c r="C278" s="17"/>
      <c r="D278" s="17"/>
      <c r="E278" s="17"/>
      <c r="F278" s="17"/>
      <c r="G278" s="17"/>
    </row>
    <row r="279" spans="1:7" x14ac:dyDescent="0.25">
      <c r="A279" s="17" t="s">
        <v>291</v>
      </c>
      <c r="B279" s="18"/>
      <c r="C279" s="17"/>
      <c r="D279" s="17"/>
      <c r="E279" s="17"/>
      <c r="F279" s="17"/>
      <c r="G279" s="17"/>
    </row>
    <row r="280" spans="1:7" x14ac:dyDescent="0.25">
      <c r="A280" s="17" t="s">
        <v>292</v>
      </c>
      <c r="B280" s="18"/>
      <c r="C280" s="17"/>
      <c r="D280" s="17"/>
      <c r="E280" s="17"/>
      <c r="F280" s="17"/>
      <c r="G280" s="17"/>
    </row>
    <row r="281" spans="1:7" x14ac:dyDescent="0.25">
      <c r="A281" s="17" t="s">
        <v>293</v>
      </c>
      <c r="B281" s="18"/>
      <c r="C281" s="17"/>
      <c r="D281" s="17"/>
      <c r="E281" s="17"/>
      <c r="F281" s="17"/>
      <c r="G281" s="17"/>
    </row>
    <row r="282" spans="1:7" x14ac:dyDescent="0.25">
      <c r="A282" s="17" t="s">
        <v>294</v>
      </c>
      <c r="B282" s="18"/>
      <c r="C282" s="17"/>
      <c r="D282" s="17"/>
      <c r="E282" s="17"/>
      <c r="F282" s="17"/>
      <c r="G282" s="17"/>
    </row>
    <row r="283" spans="1:7" x14ac:dyDescent="0.25">
      <c r="A283" s="17" t="s">
        <v>295</v>
      </c>
      <c r="B283" s="18"/>
      <c r="C283" s="17"/>
      <c r="D283" s="17"/>
      <c r="E283" s="17"/>
      <c r="F283" s="17"/>
      <c r="G283" s="17"/>
    </row>
    <row r="284" spans="1:7" x14ac:dyDescent="0.25">
      <c r="A284" s="17" t="s">
        <v>296</v>
      </c>
      <c r="B284" s="18"/>
      <c r="C284" s="17"/>
      <c r="D284" s="17"/>
      <c r="E284" s="17"/>
      <c r="F284" s="17"/>
      <c r="G284" s="17"/>
    </row>
    <row r="285" spans="1:7" x14ac:dyDescent="0.25">
      <c r="A285" s="17" t="s">
        <v>297</v>
      </c>
      <c r="B285" s="18"/>
      <c r="C285" s="17"/>
      <c r="D285" s="17"/>
      <c r="E285" s="17"/>
      <c r="F285" s="17"/>
      <c r="G285" s="17"/>
    </row>
    <row r="286" spans="1:7" x14ac:dyDescent="0.25">
      <c r="A286" s="17" t="s">
        <v>298</v>
      </c>
      <c r="B286" s="18"/>
      <c r="C286" s="17"/>
      <c r="D286" s="17"/>
      <c r="E286" s="17"/>
      <c r="F286" s="17"/>
      <c r="G286" s="17"/>
    </row>
    <row r="287" spans="1:7" x14ac:dyDescent="0.25">
      <c r="A287" s="17" t="s">
        <v>299</v>
      </c>
      <c r="B287" s="18"/>
      <c r="C287" s="17"/>
      <c r="D287" s="17"/>
      <c r="E287" s="17"/>
      <c r="F287" s="17"/>
      <c r="G287" s="17"/>
    </row>
    <row r="288" spans="1:7" x14ac:dyDescent="0.25">
      <c r="A288" s="17" t="s">
        <v>300</v>
      </c>
      <c r="B288" s="18"/>
      <c r="C288" s="17"/>
      <c r="D288" s="17"/>
      <c r="E288" s="17"/>
      <c r="F288" s="17"/>
      <c r="G288" s="17"/>
    </row>
    <row r="289" spans="1:7" x14ac:dyDescent="0.25">
      <c r="A289" s="17" t="s">
        <v>301</v>
      </c>
      <c r="B289" s="18"/>
      <c r="C289" s="17"/>
      <c r="D289" s="17"/>
      <c r="E289" s="17"/>
      <c r="F289" s="17"/>
      <c r="G289" s="17"/>
    </row>
    <row r="290" spans="1:7" x14ac:dyDescent="0.25">
      <c r="A290" s="17" t="s">
        <v>302</v>
      </c>
      <c r="B290" s="18"/>
      <c r="C290" s="17"/>
      <c r="D290" s="17"/>
      <c r="E290" s="17"/>
      <c r="F290" s="17"/>
      <c r="G290" s="17"/>
    </row>
    <row r="291" spans="1:7" x14ac:dyDescent="0.25">
      <c r="A291" s="17" t="s">
        <v>303</v>
      </c>
      <c r="B291" s="18"/>
      <c r="C291" s="17"/>
      <c r="D291" s="17"/>
      <c r="E291" s="17"/>
      <c r="F291" s="17"/>
      <c r="G291" s="17"/>
    </row>
    <row r="292" spans="1:7" x14ac:dyDescent="0.25">
      <c r="A292" s="17" t="s">
        <v>304</v>
      </c>
      <c r="B292" s="18"/>
      <c r="C292" s="17"/>
      <c r="D292" s="17"/>
      <c r="E292" s="17"/>
      <c r="F292" s="17"/>
      <c r="G292" s="17"/>
    </row>
    <row r="293" spans="1:7" x14ac:dyDescent="0.25">
      <c r="A293" s="17" t="s">
        <v>305</v>
      </c>
      <c r="B293" s="18"/>
      <c r="C293" s="17"/>
      <c r="D293" s="17"/>
      <c r="E293" s="17"/>
      <c r="F293" s="17"/>
      <c r="G293" s="17"/>
    </row>
    <row r="294" spans="1:7" x14ac:dyDescent="0.25">
      <c r="A294" s="17" t="s">
        <v>306</v>
      </c>
      <c r="B294" s="18"/>
      <c r="C294" s="17"/>
      <c r="D294" s="17"/>
      <c r="E294" s="17"/>
      <c r="F294" s="17"/>
      <c r="G294" s="17"/>
    </row>
    <row r="295" spans="1:7" x14ac:dyDescent="0.25">
      <c r="A295" s="17" t="s">
        <v>307</v>
      </c>
      <c r="B295" s="18"/>
      <c r="C295" s="17"/>
      <c r="D295" s="17"/>
      <c r="E295" s="17"/>
      <c r="F295" s="17"/>
      <c r="G295" s="17"/>
    </row>
    <row r="296" spans="1:7" x14ac:dyDescent="0.25">
      <c r="A296" s="17" t="s">
        <v>308</v>
      </c>
      <c r="B296" s="18"/>
      <c r="C296" s="17"/>
      <c r="D296" s="17"/>
      <c r="E296" s="17"/>
      <c r="F296" s="17"/>
      <c r="G296" s="17"/>
    </row>
    <row r="297" spans="1:7" x14ac:dyDescent="0.25">
      <c r="A297" s="17" t="s">
        <v>309</v>
      </c>
      <c r="B297" s="18"/>
      <c r="C297" s="17"/>
      <c r="D297" s="17"/>
      <c r="E297" s="17"/>
      <c r="F297" s="17"/>
      <c r="G297" s="17"/>
    </row>
    <row r="298" spans="1:7" x14ac:dyDescent="0.25">
      <c r="A298" s="17" t="s">
        <v>310</v>
      </c>
      <c r="B298" s="18"/>
      <c r="C298" s="17"/>
      <c r="D298" s="17"/>
      <c r="E298" s="17"/>
      <c r="F298" s="17"/>
      <c r="G298" s="17"/>
    </row>
    <row r="299" spans="1:7" x14ac:dyDescent="0.25">
      <c r="A299" s="17" t="s">
        <v>311</v>
      </c>
      <c r="B299" s="18"/>
      <c r="C299" s="17"/>
      <c r="D299" s="17"/>
      <c r="E299" s="17"/>
      <c r="F299" s="17"/>
      <c r="G299" s="17"/>
    </row>
    <row r="300" spans="1:7" x14ac:dyDescent="0.25">
      <c r="A300" s="17" t="s">
        <v>312</v>
      </c>
      <c r="B300" s="18"/>
      <c r="C300" s="17"/>
      <c r="D300" s="17"/>
      <c r="E300" s="17"/>
      <c r="F300" s="17"/>
      <c r="G300" s="17"/>
    </row>
    <row r="301" spans="1:7" x14ac:dyDescent="0.25">
      <c r="A301" s="17" t="s">
        <v>313</v>
      </c>
      <c r="B301" s="18"/>
      <c r="C301" s="17"/>
      <c r="D301" s="17"/>
      <c r="E301" s="17"/>
      <c r="F301" s="17"/>
      <c r="G301" s="17"/>
    </row>
    <row r="302" spans="1:7" x14ac:dyDescent="0.25">
      <c r="A302" s="17" t="s">
        <v>314</v>
      </c>
      <c r="B302" s="18"/>
      <c r="C302" s="17"/>
      <c r="D302" s="17"/>
      <c r="E302" s="17"/>
      <c r="F302" s="17"/>
      <c r="G302" s="17"/>
    </row>
    <row r="303" spans="1:7" x14ac:dyDescent="0.25">
      <c r="A303" s="17" t="s">
        <v>315</v>
      </c>
      <c r="B303" s="18"/>
      <c r="C303" s="17"/>
      <c r="D303" s="17"/>
      <c r="E303" s="17"/>
      <c r="F303" s="17"/>
      <c r="G303" s="17"/>
    </row>
    <row r="304" spans="1:7" x14ac:dyDescent="0.25">
      <c r="A304" s="17" t="s">
        <v>316</v>
      </c>
      <c r="B304" s="18"/>
      <c r="C304" s="17"/>
      <c r="D304" s="17"/>
      <c r="E304" s="17"/>
      <c r="F304" s="17"/>
      <c r="G304" s="17"/>
    </row>
    <row r="305" spans="1:7" x14ac:dyDescent="0.25">
      <c r="A305" s="17" t="s">
        <v>317</v>
      </c>
      <c r="B305" s="18"/>
      <c r="C305" s="17"/>
      <c r="D305" s="17"/>
      <c r="E305" s="17"/>
      <c r="F305" s="17"/>
      <c r="G305" s="17"/>
    </row>
    <row r="306" spans="1:7" x14ac:dyDescent="0.25">
      <c r="A306" s="17" t="s">
        <v>318</v>
      </c>
      <c r="B306" s="18"/>
      <c r="C306" s="17"/>
      <c r="D306" s="17"/>
      <c r="E306" s="17"/>
      <c r="F306" s="17"/>
      <c r="G306" s="17"/>
    </row>
    <row r="307" spans="1:7" x14ac:dyDescent="0.25">
      <c r="A307" s="17" t="s">
        <v>319</v>
      </c>
      <c r="B307" s="18"/>
      <c r="C307" s="17"/>
      <c r="D307" s="17"/>
      <c r="E307" s="17"/>
      <c r="F307" s="17"/>
      <c r="G307" s="17"/>
    </row>
    <row r="308" spans="1:7" x14ac:dyDescent="0.25">
      <c r="A308" s="17" t="s">
        <v>320</v>
      </c>
      <c r="B308" s="18"/>
      <c r="C308" s="17"/>
      <c r="D308" s="17"/>
      <c r="E308" s="17"/>
      <c r="F308" s="17"/>
      <c r="G308" s="17"/>
    </row>
    <row r="309" spans="1:7" x14ac:dyDescent="0.25">
      <c r="A309" s="17" t="s">
        <v>321</v>
      </c>
      <c r="B309" s="18"/>
      <c r="C309" s="17"/>
      <c r="D309" s="17"/>
      <c r="E309" s="17"/>
      <c r="F309" s="17"/>
      <c r="G309" s="17"/>
    </row>
    <row r="310" spans="1:7" x14ac:dyDescent="0.25">
      <c r="A310" s="17" t="s">
        <v>322</v>
      </c>
      <c r="B310" s="18"/>
      <c r="C310" s="17"/>
      <c r="D310" s="17"/>
      <c r="E310" s="17"/>
      <c r="F310" s="17"/>
      <c r="G310" s="17"/>
    </row>
    <row r="311" spans="1:7" x14ac:dyDescent="0.25">
      <c r="A311" s="17" t="s">
        <v>323</v>
      </c>
      <c r="B311" s="18"/>
      <c r="C311" s="17"/>
      <c r="D311" s="17"/>
      <c r="E311" s="17"/>
      <c r="F311" s="17"/>
      <c r="G311" s="17"/>
    </row>
    <row r="312" spans="1:7" x14ac:dyDescent="0.25">
      <c r="A312" s="17" t="s">
        <v>324</v>
      </c>
      <c r="B312" s="18"/>
      <c r="C312" s="17"/>
      <c r="D312" s="17"/>
      <c r="E312" s="17"/>
      <c r="F312" s="17"/>
      <c r="G312" s="17"/>
    </row>
    <row r="313" spans="1:7" x14ac:dyDescent="0.25">
      <c r="A313" s="17" t="s">
        <v>325</v>
      </c>
      <c r="B313" s="18"/>
      <c r="C313" s="17"/>
      <c r="D313" s="17"/>
      <c r="E313" s="17"/>
      <c r="F313" s="17"/>
      <c r="G313" s="17"/>
    </row>
    <row r="314" spans="1:7" x14ac:dyDescent="0.25">
      <c r="A314" s="17" t="s">
        <v>326</v>
      </c>
      <c r="B314" s="18"/>
      <c r="C314" s="17"/>
      <c r="D314" s="17"/>
      <c r="E314" s="17"/>
      <c r="F314" s="17"/>
      <c r="G314" s="17"/>
    </row>
    <row r="315" spans="1:7" x14ac:dyDescent="0.25">
      <c r="A315" s="17" t="s">
        <v>327</v>
      </c>
      <c r="B315" s="18"/>
      <c r="C315" s="17"/>
      <c r="D315" s="17"/>
      <c r="E315" s="17"/>
      <c r="F315" s="17"/>
      <c r="G315" s="17"/>
    </row>
    <row r="316" spans="1:7" x14ac:dyDescent="0.25">
      <c r="A316" s="17" t="s">
        <v>328</v>
      </c>
      <c r="B316" s="18"/>
      <c r="C316" s="17"/>
      <c r="D316" s="17"/>
      <c r="E316" s="17"/>
      <c r="F316" s="17"/>
      <c r="G316" s="17"/>
    </row>
    <row r="317" spans="1:7" x14ac:dyDescent="0.25">
      <c r="A317" s="17" t="s">
        <v>329</v>
      </c>
      <c r="B317" s="18"/>
      <c r="C317" s="17"/>
      <c r="D317" s="17"/>
      <c r="E317" s="17"/>
      <c r="F317" s="17"/>
      <c r="G317" s="17"/>
    </row>
    <row r="318" spans="1:7" x14ac:dyDescent="0.25">
      <c r="A318" s="17" t="s">
        <v>330</v>
      </c>
      <c r="B318" s="18"/>
      <c r="C318" s="17"/>
      <c r="D318" s="17"/>
      <c r="E318" s="17"/>
      <c r="F318" s="17"/>
      <c r="G318" s="17"/>
    </row>
    <row r="319" spans="1:7" x14ac:dyDescent="0.25">
      <c r="A319" s="17" t="s">
        <v>331</v>
      </c>
      <c r="B319" s="18"/>
      <c r="C319" s="17"/>
      <c r="D319" s="17"/>
      <c r="E319" s="17"/>
      <c r="F319" s="17"/>
      <c r="G319" s="17"/>
    </row>
    <row r="320" spans="1:7" x14ac:dyDescent="0.25">
      <c r="A320" s="17" t="s">
        <v>332</v>
      </c>
      <c r="B320" s="18"/>
      <c r="C320" s="17"/>
      <c r="D320" s="17"/>
      <c r="E320" s="17"/>
      <c r="F320" s="17"/>
      <c r="G320" s="17"/>
    </row>
    <row r="321" spans="1:7" x14ac:dyDescent="0.25">
      <c r="A321" s="17" t="s">
        <v>333</v>
      </c>
      <c r="B321" s="18"/>
      <c r="C321" s="17"/>
      <c r="D321" s="17"/>
      <c r="E321" s="17"/>
      <c r="F321" s="17"/>
      <c r="G321" s="17"/>
    </row>
    <row r="322" spans="1:7" x14ac:dyDescent="0.25">
      <c r="A322" s="17" t="s">
        <v>334</v>
      </c>
      <c r="B322" s="18"/>
      <c r="C322" s="17"/>
      <c r="D322" s="17"/>
      <c r="E322" s="17"/>
      <c r="F322" s="17"/>
      <c r="G322" s="17"/>
    </row>
    <row r="323" spans="1:7" x14ac:dyDescent="0.25">
      <c r="A323" s="17" t="s">
        <v>335</v>
      </c>
      <c r="B323" s="18"/>
      <c r="C323" s="17"/>
      <c r="D323" s="17"/>
      <c r="E323" s="17"/>
      <c r="F323" s="17"/>
      <c r="G323" s="17"/>
    </row>
    <row r="324" spans="1:7" x14ac:dyDescent="0.25">
      <c r="A324" s="17" t="s">
        <v>336</v>
      </c>
      <c r="B324" s="18"/>
      <c r="C324" s="17"/>
      <c r="D324" s="17"/>
      <c r="E324" s="17"/>
      <c r="F324" s="17"/>
      <c r="G324" s="17"/>
    </row>
    <row r="325" spans="1:7" x14ac:dyDescent="0.25">
      <c r="A325" s="17" t="s">
        <v>337</v>
      </c>
      <c r="B325" s="18"/>
      <c r="C325" s="17"/>
      <c r="D325" s="17"/>
      <c r="E325" s="17"/>
      <c r="F325" s="17"/>
      <c r="G325" s="17"/>
    </row>
    <row r="326" spans="1:7" x14ac:dyDescent="0.25">
      <c r="A326" s="17" t="s">
        <v>338</v>
      </c>
      <c r="B326" s="18"/>
      <c r="C326" s="17"/>
      <c r="D326" s="17"/>
      <c r="E326" s="17"/>
      <c r="F326" s="17"/>
      <c r="G326" s="17"/>
    </row>
    <row r="327" spans="1:7" x14ac:dyDescent="0.25">
      <c r="A327" s="17" t="s">
        <v>339</v>
      </c>
      <c r="B327" s="18"/>
      <c r="C327" s="17"/>
      <c r="D327" s="17"/>
      <c r="E327" s="17"/>
      <c r="F327" s="17"/>
      <c r="G327" s="17"/>
    </row>
    <row r="328" spans="1:7" x14ac:dyDescent="0.25">
      <c r="A328" s="17" t="s">
        <v>340</v>
      </c>
      <c r="B328" s="18"/>
      <c r="C328" s="17"/>
      <c r="D328" s="17"/>
      <c r="E328" s="17"/>
      <c r="F328" s="17"/>
      <c r="G328" s="17"/>
    </row>
    <row r="329" spans="1:7" x14ac:dyDescent="0.25">
      <c r="A329" s="17" t="s">
        <v>341</v>
      </c>
      <c r="B329" s="18"/>
      <c r="C329" s="17"/>
      <c r="D329" s="17"/>
      <c r="E329" s="17"/>
      <c r="F329" s="17"/>
      <c r="G329" s="17"/>
    </row>
    <row r="330" spans="1:7" x14ac:dyDescent="0.25">
      <c r="A330" s="17" t="s">
        <v>342</v>
      </c>
      <c r="B330" s="18"/>
      <c r="C330" s="17"/>
      <c r="D330" s="17"/>
      <c r="E330" s="17"/>
      <c r="F330" s="17"/>
      <c r="G330" s="17"/>
    </row>
    <row r="331" spans="1:7" x14ac:dyDescent="0.25">
      <c r="A331" s="17" t="s">
        <v>343</v>
      </c>
      <c r="B331" s="18"/>
      <c r="C331" s="17"/>
      <c r="D331" s="17"/>
      <c r="E331" s="17"/>
      <c r="F331" s="17"/>
      <c r="G331" s="17"/>
    </row>
    <row r="332" spans="1:7" x14ac:dyDescent="0.25">
      <c r="A332" s="17" t="s">
        <v>344</v>
      </c>
      <c r="B332" s="18"/>
      <c r="C332" s="17"/>
      <c r="D332" s="17"/>
      <c r="E332" s="17"/>
      <c r="F332" s="17"/>
      <c r="G332" s="17"/>
    </row>
    <row r="333" spans="1:7" x14ac:dyDescent="0.25">
      <c r="A333" s="17" t="s">
        <v>345</v>
      </c>
      <c r="B333" s="18"/>
      <c r="C333" s="17"/>
      <c r="D333" s="17"/>
      <c r="E333" s="17"/>
      <c r="F333" s="17"/>
      <c r="G333" s="17"/>
    </row>
    <row r="334" spans="1:7" x14ac:dyDescent="0.25">
      <c r="A334" s="17" t="s">
        <v>346</v>
      </c>
      <c r="B334" s="18"/>
      <c r="C334" s="17"/>
      <c r="D334" s="17"/>
      <c r="E334" s="17"/>
      <c r="F334" s="17"/>
      <c r="G334" s="17"/>
    </row>
    <row r="335" spans="1:7" x14ac:dyDescent="0.25">
      <c r="A335" s="17" t="s">
        <v>347</v>
      </c>
      <c r="B335" s="18"/>
      <c r="C335" s="17"/>
      <c r="D335" s="17"/>
      <c r="E335" s="17"/>
      <c r="F335" s="17"/>
      <c r="G335" s="17"/>
    </row>
    <row r="336" spans="1:7" x14ac:dyDescent="0.25">
      <c r="A336" s="17" t="s">
        <v>348</v>
      </c>
      <c r="B336" s="18"/>
      <c r="C336" s="17"/>
      <c r="D336" s="17"/>
      <c r="E336" s="17"/>
      <c r="F336" s="17"/>
      <c r="G336" s="17"/>
    </row>
    <row r="337" spans="1:7" x14ac:dyDescent="0.25">
      <c r="A337" s="17" t="s">
        <v>349</v>
      </c>
      <c r="B337" s="18"/>
      <c r="C337" s="17"/>
      <c r="D337" s="17"/>
      <c r="E337" s="17"/>
      <c r="F337" s="17"/>
      <c r="G337" s="17"/>
    </row>
    <row r="338" spans="1:7" x14ac:dyDescent="0.25">
      <c r="A338" s="17" t="s">
        <v>350</v>
      </c>
      <c r="B338" s="18"/>
      <c r="C338" s="17"/>
      <c r="D338" s="17"/>
      <c r="E338" s="17"/>
      <c r="F338" s="17"/>
      <c r="G338" s="17"/>
    </row>
    <row r="339" spans="1:7" x14ac:dyDescent="0.25">
      <c r="A339" s="17" t="s">
        <v>351</v>
      </c>
      <c r="B339" s="18"/>
      <c r="C339" s="17"/>
      <c r="D339" s="17"/>
      <c r="E339" s="17"/>
      <c r="F339" s="17"/>
      <c r="G339" s="17"/>
    </row>
    <row r="340" spans="1:7" x14ac:dyDescent="0.25">
      <c r="A340" s="17" t="s">
        <v>352</v>
      </c>
      <c r="B340" s="18"/>
      <c r="C340" s="17"/>
      <c r="D340" s="17"/>
      <c r="E340" s="17"/>
      <c r="F340" s="17"/>
      <c r="G340" s="17"/>
    </row>
    <row r="341" spans="1:7" x14ac:dyDescent="0.25">
      <c r="A341" s="17" t="s">
        <v>353</v>
      </c>
      <c r="B341" s="18"/>
      <c r="C341" s="17"/>
      <c r="D341" s="17"/>
      <c r="E341" s="17"/>
      <c r="F341" s="17"/>
      <c r="G341" s="17"/>
    </row>
    <row r="342" spans="1:7" x14ac:dyDescent="0.25">
      <c r="A342" s="17" t="s">
        <v>354</v>
      </c>
      <c r="B342" s="18"/>
      <c r="C342" s="17"/>
      <c r="D342" s="17"/>
      <c r="E342" s="17"/>
      <c r="F342" s="17"/>
      <c r="G342" s="17"/>
    </row>
    <row r="343" spans="1:7" x14ac:dyDescent="0.25">
      <c r="A343" s="17" t="s">
        <v>355</v>
      </c>
      <c r="B343" s="18"/>
      <c r="C343" s="17"/>
      <c r="D343" s="17"/>
      <c r="E343" s="17"/>
      <c r="F343" s="17"/>
      <c r="G343" s="17"/>
    </row>
    <row r="344" spans="1:7" x14ac:dyDescent="0.25">
      <c r="A344" s="17" t="s">
        <v>356</v>
      </c>
      <c r="B344" s="18"/>
      <c r="C344" s="17"/>
      <c r="D344" s="17"/>
      <c r="E344" s="17"/>
      <c r="F344" s="17"/>
      <c r="G344" s="17"/>
    </row>
    <row r="345" spans="1:7" x14ac:dyDescent="0.25">
      <c r="A345" s="17" t="s">
        <v>357</v>
      </c>
      <c r="B345" s="18"/>
      <c r="C345" s="17"/>
      <c r="D345" s="17"/>
      <c r="E345" s="17"/>
      <c r="F345" s="17"/>
      <c r="G345"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222D6-8396-473F-B993-EA00F138AF1F}">
  <dimension ref="A1:D347"/>
  <sheetViews>
    <sheetView topLeftCell="A194" workbookViewId="0">
      <selection activeCell="A218" sqref="A218:XFD218"/>
    </sheetView>
  </sheetViews>
  <sheetFormatPr defaultRowHeight="15" x14ac:dyDescent="0.25"/>
  <cols>
    <col min="1" max="1" width="50.7109375" customWidth="1"/>
    <col min="2" max="4" width="15.7109375" customWidth="1"/>
    <col min="5" max="6" width="9.140625" customWidth="1"/>
  </cols>
  <sheetData>
    <row r="1" spans="1:4" ht="15.75" thickBot="1" x14ac:dyDescent="0.3">
      <c r="A1" s="22" t="s">
        <v>368</v>
      </c>
      <c r="B1" s="23" t="s">
        <v>369</v>
      </c>
      <c r="C1" s="23" t="s">
        <v>370</v>
      </c>
      <c r="D1" s="34" t="s">
        <v>8</v>
      </c>
    </row>
    <row r="2" spans="1:4" ht="15.75" thickTop="1" x14ac:dyDescent="0.25">
      <c r="A2" s="19" t="s">
        <v>13</v>
      </c>
      <c r="B2" s="35" t="s">
        <v>375</v>
      </c>
      <c r="C2" s="35" t="s">
        <v>372</v>
      </c>
      <c r="D2" s="36" t="s">
        <v>371</v>
      </c>
    </row>
    <row r="3" spans="1:4" x14ac:dyDescent="0.25">
      <c r="A3" s="19" t="s">
        <v>13</v>
      </c>
      <c r="B3" s="35" t="s">
        <v>375</v>
      </c>
      <c r="C3" s="35" t="s">
        <v>372</v>
      </c>
      <c r="D3" s="36" t="s">
        <v>371</v>
      </c>
    </row>
    <row r="4" spans="1:4" x14ac:dyDescent="0.25">
      <c r="A4" s="20" t="s">
        <v>14</v>
      </c>
      <c r="B4" s="37" t="s">
        <v>375</v>
      </c>
      <c r="C4" s="37" t="s">
        <v>372</v>
      </c>
      <c r="D4" s="38" t="s">
        <v>371</v>
      </c>
    </row>
    <row r="5" spans="1:4" x14ac:dyDescent="0.25">
      <c r="A5" s="20" t="s">
        <v>15</v>
      </c>
      <c r="B5" s="37" t="s">
        <v>376</v>
      </c>
      <c r="C5" s="37" t="s">
        <v>373</v>
      </c>
      <c r="D5" s="38" t="s">
        <v>371</v>
      </c>
    </row>
    <row r="6" spans="1:4" x14ac:dyDescent="0.25">
      <c r="A6" s="20" t="s">
        <v>16</v>
      </c>
      <c r="B6" s="37" t="s">
        <v>376</v>
      </c>
      <c r="C6" s="37" t="s">
        <v>373</v>
      </c>
      <c r="D6" s="38" t="s">
        <v>371</v>
      </c>
    </row>
    <row r="7" spans="1:4" x14ac:dyDescent="0.25">
      <c r="A7" s="20" t="s">
        <v>17</v>
      </c>
      <c r="B7" s="37" t="s">
        <v>376</v>
      </c>
      <c r="C7" s="37" t="s">
        <v>372</v>
      </c>
      <c r="D7" s="38" t="s">
        <v>371</v>
      </c>
    </row>
    <row r="8" spans="1:4" x14ac:dyDescent="0.25">
      <c r="A8" s="20" t="s">
        <v>18</v>
      </c>
      <c r="B8" s="37" t="s">
        <v>376</v>
      </c>
      <c r="C8" s="37" t="s">
        <v>373</v>
      </c>
      <c r="D8" s="38" t="s">
        <v>371</v>
      </c>
    </row>
    <row r="9" spans="1:4" x14ac:dyDescent="0.25">
      <c r="A9" s="20" t="s">
        <v>19</v>
      </c>
      <c r="B9" s="37" t="s">
        <v>377</v>
      </c>
      <c r="C9" s="37" t="s">
        <v>374</v>
      </c>
      <c r="D9" s="38" t="s">
        <v>371</v>
      </c>
    </row>
    <row r="10" spans="1:4" x14ac:dyDescent="0.25">
      <c r="A10" s="20" t="s">
        <v>20</v>
      </c>
      <c r="B10" s="37" t="s">
        <v>377</v>
      </c>
      <c r="C10" s="37" t="s">
        <v>374</v>
      </c>
      <c r="D10" s="38" t="s">
        <v>371</v>
      </c>
    </row>
    <row r="11" spans="1:4" x14ac:dyDescent="0.25">
      <c r="A11" s="20" t="s">
        <v>21</v>
      </c>
      <c r="B11" s="37" t="s">
        <v>377</v>
      </c>
      <c r="C11" s="37" t="s">
        <v>373</v>
      </c>
      <c r="D11" s="38" t="s">
        <v>371</v>
      </c>
    </row>
    <row r="12" spans="1:4" x14ac:dyDescent="0.25">
      <c r="A12" s="20" t="s">
        <v>22</v>
      </c>
      <c r="B12" s="37" t="s">
        <v>376</v>
      </c>
      <c r="C12" s="37" t="s">
        <v>372</v>
      </c>
      <c r="D12" s="38" t="s">
        <v>371</v>
      </c>
    </row>
    <row r="13" spans="1:4" x14ac:dyDescent="0.25">
      <c r="A13" s="20" t="s">
        <v>23</v>
      </c>
      <c r="B13" s="37" t="s">
        <v>376</v>
      </c>
      <c r="C13" s="37" t="s">
        <v>374</v>
      </c>
      <c r="D13" s="38" t="s">
        <v>371</v>
      </c>
    </row>
    <row r="14" spans="1:4" x14ac:dyDescent="0.25">
      <c r="A14" s="20" t="s">
        <v>24</v>
      </c>
      <c r="B14" s="37" t="s">
        <v>377</v>
      </c>
      <c r="C14" s="37" t="s">
        <v>373</v>
      </c>
      <c r="D14" s="38" t="s">
        <v>371</v>
      </c>
    </row>
    <row r="15" spans="1:4" x14ac:dyDescent="0.25">
      <c r="A15" s="20" t="s">
        <v>25</v>
      </c>
      <c r="B15" s="37" t="s">
        <v>376</v>
      </c>
      <c r="C15" s="37" t="s">
        <v>374</v>
      </c>
      <c r="D15" s="38" t="s">
        <v>371</v>
      </c>
    </row>
    <row r="16" spans="1:4" x14ac:dyDescent="0.25">
      <c r="A16" s="20" t="s">
        <v>26</v>
      </c>
      <c r="B16" s="37" t="s">
        <v>376</v>
      </c>
      <c r="C16" s="37" t="s">
        <v>373</v>
      </c>
      <c r="D16" s="38" t="s">
        <v>371</v>
      </c>
    </row>
    <row r="17" spans="1:4" x14ac:dyDescent="0.25">
      <c r="A17" s="20" t="s">
        <v>27</v>
      </c>
      <c r="B17" s="37" t="s">
        <v>377</v>
      </c>
      <c r="C17" s="37" t="s">
        <v>373</v>
      </c>
      <c r="D17" s="38" t="s">
        <v>371</v>
      </c>
    </row>
    <row r="18" spans="1:4" x14ac:dyDescent="0.25">
      <c r="A18" s="20" t="s">
        <v>28</v>
      </c>
      <c r="B18" s="37" t="s">
        <v>375</v>
      </c>
      <c r="C18" s="37" t="s">
        <v>374</v>
      </c>
      <c r="D18" s="38" t="s">
        <v>371</v>
      </c>
    </row>
    <row r="19" spans="1:4" x14ac:dyDescent="0.25">
      <c r="A19" s="20" t="s">
        <v>29</v>
      </c>
      <c r="B19" s="37" t="s">
        <v>375</v>
      </c>
      <c r="C19" s="37" t="s">
        <v>374</v>
      </c>
      <c r="D19" s="38" t="s">
        <v>371</v>
      </c>
    </row>
    <row r="20" spans="1:4" x14ac:dyDescent="0.25">
      <c r="A20" s="20" t="s">
        <v>30</v>
      </c>
      <c r="B20" s="37" t="s">
        <v>376</v>
      </c>
      <c r="C20" s="37" t="s">
        <v>373</v>
      </c>
      <c r="D20" s="38" t="s">
        <v>371</v>
      </c>
    </row>
    <row r="21" spans="1:4" x14ac:dyDescent="0.25">
      <c r="A21" s="20" t="s">
        <v>31</v>
      </c>
      <c r="B21" s="37" t="s">
        <v>375</v>
      </c>
      <c r="C21" s="37" t="s">
        <v>372</v>
      </c>
      <c r="D21" s="38" t="s">
        <v>371</v>
      </c>
    </row>
    <row r="22" spans="1:4" x14ac:dyDescent="0.25">
      <c r="A22" s="20" t="s">
        <v>32</v>
      </c>
      <c r="B22" s="37" t="s">
        <v>375</v>
      </c>
      <c r="C22" s="37" t="s">
        <v>374</v>
      </c>
      <c r="D22" s="38" t="s">
        <v>371</v>
      </c>
    </row>
    <row r="23" spans="1:4" x14ac:dyDescent="0.25">
      <c r="A23" s="20" t="s">
        <v>33</v>
      </c>
      <c r="B23" s="37" t="s">
        <v>376</v>
      </c>
      <c r="C23" s="37" t="s">
        <v>374</v>
      </c>
      <c r="D23" s="38" t="s">
        <v>371</v>
      </c>
    </row>
    <row r="24" spans="1:4" x14ac:dyDescent="0.25">
      <c r="A24" s="20" t="s">
        <v>34</v>
      </c>
      <c r="B24" s="37" t="s">
        <v>375</v>
      </c>
      <c r="C24" s="37" t="s">
        <v>374</v>
      </c>
      <c r="D24" s="38" t="s">
        <v>371</v>
      </c>
    </row>
    <row r="25" spans="1:4" x14ac:dyDescent="0.25">
      <c r="A25" s="20" t="s">
        <v>35</v>
      </c>
      <c r="B25" s="37" t="s">
        <v>376</v>
      </c>
      <c r="C25" s="37" t="s">
        <v>373</v>
      </c>
      <c r="D25" s="38" t="s">
        <v>371</v>
      </c>
    </row>
    <row r="26" spans="1:4" x14ac:dyDescent="0.25">
      <c r="A26" s="20" t="s">
        <v>36</v>
      </c>
      <c r="B26" s="37" t="s">
        <v>375</v>
      </c>
      <c r="C26" s="37" t="s">
        <v>373</v>
      </c>
      <c r="D26" s="38" t="s">
        <v>371</v>
      </c>
    </row>
    <row r="27" spans="1:4" x14ac:dyDescent="0.25">
      <c r="A27" s="20" t="s">
        <v>37</v>
      </c>
      <c r="B27" s="37" t="s">
        <v>377</v>
      </c>
      <c r="C27" s="37" t="s">
        <v>374</v>
      </c>
      <c r="D27" s="38" t="s">
        <v>371</v>
      </c>
    </row>
    <row r="28" spans="1:4" x14ac:dyDescent="0.25">
      <c r="A28" s="20" t="s">
        <v>38</v>
      </c>
      <c r="B28" s="37" t="s">
        <v>375</v>
      </c>
      <c r="C28" s="37" t="s">
        <v>374</v>
      </c>
      <c r="D28" s="38" t="s">
        <v>371</v>
      </c>
    </row>
    <row r="29" spans="1:4" x14ac:dyDescent="0.25">
      <c r="A29" s="20" t="s">
        <v>39</v>
      </c>
      <c r="B29" s="37" t="s">
        <v>375</v>
      </c>
      <c r="C29" s="37" t="s">
        <v>374</v>
      </c>
      <c r="D29" s="38" t="s">
        <v>371</v>
      </c>
    </row>
    <row r="30" spans="1:4" x14ac:dyDescent="0.25">
      <c r="A30" s="20" t="s">
        <v>40</v>
      </c>
      <c r="B30" s="37" t="s">
        <v>375</v>
      </c>
      <c r="C30" s="37" t="s">
        <v>373</v>
      </c>
      <c r="D30" s="38" t="s">
        <v>371</v>
      </c>
    </row>
    <row r="31" spans="1:4" x14ac:dyDescent="0.25">
      <c r="A31" s="20" t="s">
        <v>41</v>
      </c>
      <c r="B31" s="37" t="s">
        <v>375</v>
      </c>
      <c r="C31" s="37" t="s">
        <v>374</v>
      </c>
      <c r="D31" s="38" t="s">
        <v>371</v>
      </c>
    </row>
    <row r="32" spans="1:4" x14ac:dyDescent="0.25">
      <c r="A32" s="20" t="s">
        <v>42</v>
      </c>
      <c r="B32" s="37" t="s">
        <v>375</v>
      </c>
      <c r="C32" s="37" t="s">
        <v>373</v>
      </c>
      <c r="D32" s="38" t="s">
        <v>371</v>
      </c>
    </row>
    <row r="33" spans="1:4" x14ac:dyDescent="0.25">
      <c r="A33" s="20" t="s">
        <v>43</v>
      </c>
      <c r="B33" s="37" t="s">
        <v>375</v>
      </c>
      <c r="C33" s="37" t="s">
        <v>374</v>
      </c>
      <c r="D33" s="38" t="s">
        <v>371</v>
      </c>
    </row>
    <row r="34" spans="1:4" x14ac:dyDescent="0.25">
      <c r="A34" s="20" t="s">
        <v>44</v>
      </c>
      <c r="B34" s="37" t="s">
        <v>375</v>
      </c>
      <c r="C34" s="37" t="s">
        <v>374</v>
      </c>
      <c r="D34" s="38" t="s">
        <v>371</v>
      </c>
    </row>
    <row r="35" spans="1:4" x14ac:dyDescent="0.25">
      <c r="A35" s="20" t="s">
        <v>45</v>
      </c>
      <c r="B35" s="37" t="s">
        <v>375</v>
      </c>
      <c r="C35" s="37" t="s">
        <v>373</v>
      </c>
      <c r="D35" s="38" t="s">
        <v>371</v>
      </c>
    </row>
    <row r="36" spans="1:4" x14ac:dyDescent="0.25">
      <c r="A36" s="20" t="s">
        <v>46</v>
      </c>
      <c r="B36" s="37" t="s">
        <v>375</v>
      </c>
      <c r="C36" s="37" t="s">
        <v>373</v>
      </c>
      <c r="D36" s="38" t="s">
        <v>371</v>
      </c>
    </row>
    <row r="37" spans="1:4" x14ac:dyDescent="0.25">
      <c r="A37" s="20" t="s">
        <v>47</v>
      </c>
      <c r="B37" s="37" t="s">
        <v>376</v>
      </c>
      <c r="C37" s="37" t="s">
        <v>373</v>
      </c>
      <c r="D37" s="38" t="s">
        <v>371</v>
      </c>
    </row>
    <row r="38" spans="1:4" x14ac:dyDescent="0.25">
      <c r="A38" s="20" t="s">
        <v>48</v>
      </c>
      <c r="B38" s="37" t="s">
        <v>376</v>
      </c>
      <c r="C38" s="37" t="s">
        <v>373</v>
      </c>
      <c r="D38" s="38" t="s">
        <v>371</v>
      </c>
    </row>
    <row r="39" spans="1:4" x14ac:dyDescent="0.25">
      <c r="A39" s="20" t="s">
        <v>49</v>
      </c>
      <c r="B39" s="37" t="s">
        <v>376</v>
      </c>
      <c r="C39" s="37" t="s">
        <v>372</v>
      </c>
      <c r="D39" s="38" t="s">
        <v>371</v>
      </c>
    </row>
    <row r="40" spans="1:4" x14ac:dyDescent="0.25">
      <c r="A40" s="20" t="s">
        <v>50</v>
      </c>
      <c r="B40" s="37" t="s">
        <v>375</v>
      </c>
      <c r="C40" s="37" t="s">
        <v>374</v>
      </c>
      <c r="D40" s="38" t="s">
        <v>371</v>
      </c>
    </row>
    <row r="41" spans="1:4" x14ac:dyDescent="0.25">
      <c r="A41" s="20" t="s">
        <v>51</v>
      </c>
      <c r="B41" s="37" t="s">
        <v>375</v>
      </c>
      <c r="C41" s="37" t="s">
        <v>374</v>
      </c>
      <c r="D41" s="38" t="s">
        <v>371</v>
      </c>
    </row>
    <row r="42" spans="1:4" x14ac:dyDescent="0.25">
      <c r="A42" s="20" t="s">
        <v>52</v>
      </c>
      <c r="B42" s="37" t="s">
        <v>375</v>
      </c>
      <c r="C42" s="37" t="s">
        <v>374</v>
      </c>
      <c r="D42" s="38" t="s">
        <v>371</v>
      </c>
    </row>
    <row r="43" spans="1:4" x14ac:dyDescent="0.25">
      <c r="A43" s="20" t="s">
        <v>53</v>
      </c>
      <c r="B43" s="37" t="s">
        <v>375</v>
      </c>
      <c r="C43" s="37" t="s">
        <v>373</v>
      </c>
      <c r="D43" s="38" t="s">
        <v>371</v>
      </c>
    </row>
    <row r="44" spans="1:4" x14ac:dyDescent="0.25">
      <c r="A44" s="20" t="s">
        <v>54</v>
      </c>
      <c r="B44" s="37" t="s">
        <v>375</v>
      </c>
      <c r="C44" s="37" t="s">
        <v>373</v>
      </c>
      <c r="D44" s="38" t="s">
        <v>371</v>
      </c>
    </row>
    <row r="45" spans="1:4" x14ac:dyDescent="0.25">
      <c r="A45" s="20" t="s">
        <v>55</v>
      </c>
      <c r="B45" s="37" t="s">
        <v>377</v>
      </c>
      <c r="C45" s="37" t="s">
        <v>374</v>
      </c>
      <c r="D45" s="38" t="s">
        <v>371</v>
      </c>
    </row>
    <row r="46" spans="1:4" x14ac:dyDescent="0.25">
      <c r="A46" s="20" t="s">
        <v>56</v>
      </c>
      <c r="B46" s="37" t="s">
        <v>375</v>
      </c>
      <c r="C46" s="37" t="s">
        <v>374</v>
      </c>
      <c r="D46" s="38" t="s">
        <v>371</v>
      </c>
    </row>
    <row r="47" spans="1:4" x14ac:dyDescent="0.25">
      <c r="A47" s="20" t="s">
        <v>57</v>
      </c>
      <c r="B47" s="37" t="s">
        <v>376</v>
      </c>
      <c r="C47" s="37" t="s">
        <v>372</v>
      </c>
      <c r="D47" s="38" t="s">
        <v>371</v>
      </c>
    </row>
    <row r="48" spans="1:4" x14ac:dyDescent="0.25">
      <c r="A48" s="20" t="s">
        <v>58</v>
      </c>
      <c r="B48" s="37" t="s">
        <v>376</v>
      </c>
      <c r="C48" s="37" t="s">
        <v>373</v>
      </c>
      <c r="D48" s="38" t="s">
        <v>371</v>
      </c>
    </row>
    <row r="49" spans="1:4" x14ac:dyDescent="0.25">
      <c r="A49" s="20" t="s">
        <v>59</v>
      </c>
      <c r="B49" s="37" t="s">
        <v>375</v>
      </c>
      <c r="C49" s="37" t="s">
        <v>374</v>
      </c>
      <c r="D49" s="38" t="s">
        <v>371</v>
      </c>
    </row>
    <row r="50" spans="1:4" x14ac:dyDescent="0.25">
      <c r="A50" s="20" t="s">
        <v>60</v>
      </c>
      <c r="B50" s="37" t="s">
        <v>375</v>
      </c>
      <c r="C50" s="37" t="s">
        <v>374</v>
      </c>
      <c r="D50" s="38" t="s">
        <v>371</v>
      </c>
    </row>
    <row r="51" spans="1:4" x14ac:dyDescent="0.25">
      <c r="A51" s="20" t="s">
        <v>61</v>
      </c>
      <c r="B51" s="37" t="s">
        <v>375</v>
      </c>
      <c r="C51" s="37" t="s">
        <v>374</v>
      </c>
      <c r="D51" s="38" t="s">
        <v>371</v>
      </c>
    </row>
    <row r="52" spans="1:4" x14ac:dyDescent="0.25">
      <c r="A52" s="20" t="s">
        <v>62</v>
      </c>
      <c r="B52" s="37" t="s">
        <v>375</v>
      </c>
      <c r="C52" s="37" t="s">
        <v>374</v>
      </c>
      <c r="D52" s="38" t="s">
        <v>371</v>
      </c>
    </row>
    <row r="53" spans="1:4" x14ac:dyDescent="0.25">
      <c r="A53" s="20" t="s">
        <v>63</v>
      </c>
      <c r="B53" s="37" t="s">
        <v>376</v>
      </c>
      <c r="C53" s="37" t="s">
        <v>372</v>
      </c>
      <c r="D53" s="38" t="s">
        <v>371</v>
      </c>
    </row>
    <row r="54" spans="1:4" x14ac:dyDescent="0.25">
      <c r="A54" s="20" t="s">
        <v>64</v>
      </c>
      <c r="B54" s="37" t="s">
        <v>376</v>
      </c>
      <c r="C54" s="37" t="s">
        <v>374</v>
      </c>
      <c r="D54" s="38" t="s">
        <v>371</v>
      </c>
    </row>
    <row r="55" spans="1:4" x14ac:dyDescent="0.25">
      <c r="A55" s="20" t="s">
        <v>65</v>
      </c>
      <c r="B55" s="37" t="s">
        <v>375</v>
      </c>
      <c r="C55" s="37" t="s">
        <v>373</v>
      </c>
      <c r="D55" s="38" t="s">
        <v>371</v>
      </c>
    </row>
    <row r="56" spans="1:4" x14ac:dyDescent="0.25">
      <c r="A56" s="20" t="s">
        <v>66</v>
      </c>
      <c r="B56" s="37" t="s">
        <v>375</v>
      </c>
      <c r="C56" s="37" t="s">
        <v>373</v>
      </c>
      <c r="D56" s="38" t="s">
        <v>371</v>
      </c>
    </row>
    <row r="57" spans="1:4" x14ac:dyDescent="0.25">
      <c r="A57" s="20" t="s">
        <v>67</v>
      </c>
      <c r="B57" s="37" t="s">
        <v>375</v>
      </c>
      <c r="C57" s="37" t="s">
        <v>373</v>
      </c>
      <c r="D57" s="38" t="s">
        <v>371</v>
      </c>
    </row>
    <row r="58" spans="1:4" x14ac:dyDescent="0.25">
      <c r="A58" s="20" t="s">
        <v>68</v>
      </c>
      <c r="B58" s="37" t="s">
        <v>375</v>
      </c>
      <c r="C58" s="37" t="s">
        <v>374</v>
      </c>
      <c r="D58" s="38" t="s">
        <v>371</v>
      </c>
    </row>
    <row r="59" spans="1:4" x14ac:dyDescent="0.25">
      <c r="A59" s="20" t="s">
        <v>69</v>
      </c>
      <c r="B59" s="37" t="s">
        <v>375</v>
      </c>
      <c r="C59" s="37" t="s">
        <v>373</v>
      </c>
      <c r="D59" s="38" t="s">
        <v>371</v>
      </c>
    </row>
    <row r="60" spans="1:4" x14ac:dyDescent="0.25">
      <c r="A60" s="20" t="s">
        <v>70</v>
      </c>
      <c r="B60" s="37" t="s">
        <v>375</v>
      </c>
      <c r="C60" s="37" t="s">
        <v>373</v>
      </c>
      <c r="D60" s="38" t="s">
        <v>371</v>
      </c>
    </row>
    <row r="61" spans="1:4" x14ac:dyDescent="0.25">
      <c r="A61" s="20" t="s">
        <v>71</v>
      </c>
      <c r="B61" s="37" t="s">
        <v>376</v>
      </c>
      <c r="C61" s="37" t="s">
        <v>373</v>
      </c>
      <c r="D61" s="38" t="s">
        <v>371</v>
      </c>
    </row>
    <row r="62" spans="1:4" x14ac:dyDescent="0.25">
      <c r="A62" s="20" t="s">
        <v>72</v>
      </c>
      <c r="B62" s="37" t="s">
        <v>376</v>
      </c>
      <c r="C62" s="37" t="s">
        <v>374</v>
      </c>
      <c r="D62" s="38" t="s">
        <v>371</v>
      </c>
    </row>
    <row r="63" spans="1:4" x14ac:dyDescent="0.25">
      <c r="A63" s="20" t="s">
        <v>73</v>
      </c>
      <c r="B63" s="37" t="s">
        <v>376</v>
      </c>
      <c r="C63" s="37" t="s">
        <v>374</v>
      </c>
      <c r="D63" s="38" t="s">
        <v>371</v>
      </c>
    </row>
    <row r="64" spans="1:4" x14ac:dyDescent="0.25">
      <c r="A64" s="20" t="s">
        <v>74</v>
      </c>
      <c r="B64" s="37" t="s">
        <v>375</v>
      </c>
      <c r="C64" s="37" t="s">
        <v>373</v>
      </c>
      <c r="D64" s="38" t="s">
        <v>371</v>
      </c>
    </row>
    <row r="65" spans="1:4" x14ac:dyDescent="0.25">
      <c r="A65" s="20" t="s">
        <v>75</v>
      </c>
      <c r="B65" s="37" t="s">
        <v>375</v>
      </c>
      <c r="C65" s="37" t="s">
        <v>374</v>
      </c>
      <c r="D65" s="38" t="s">
        <v>371</v>
      </c>
    </row>
    <row r="66" spans="1:4" x14ac:dyDescent="0.25">
      <c r="A66" s="20" t="s">
        <v>76</v>
      </c>
      <c r="B66" s="37" t="s">
        <v>377</v>
      </c>
      <c r="C66" s="37" t="s">
        <v>373</v>
      </c>
      <c r="D66" s="38" t="s">
        <v>371</v>
      </c>
    </row>
    <row r="67" spans="1:4" x14ac:dyDescent="0.25">
      <c r="A67" s="20" t="s">
        <v>77</v>
      </c>
      <c r="B67" s="37" t="s">
        <v>377</v>
      </c>
      <c r="C67" s="37" t="s">
        <v>373</v>
      </c>
      <c r="D67" s="38" t="s">
        <v>371</v>
      </c>
    </row>
    <row r="68" spans="1:4" x14ac:dyDescent="0.25">
      <c r="A68" s="20" t="s">
        <v>78</v>
      </c>
      <c r="B68" s="37" t="s">
        <v>377</v>
      </c>
      <c r="C68" s="37" t="s">
        <v>373</v>
      </c>
      <c r="D68" s="38" t="s">
        <v>371</v>
      </c>
    </row>
    <row r="69" spans="1:4" x14ac:dyDescent="0.25">
      <c r="A69" s="20" t="s">
        <v>79</v>
      </c>
      <c r="B69" s="37" t="s">
        <v>376</v>
      </c>
      <c r="C69" s="37" t="s">
        <v>374</v>
      </c>
      <c r="D69" s="38" t="s">
        <v>371</v>
      </c>
    </row>
    <row r="70" spans="1:4" x14ac:dyDescent="0.25">
      <c r="A70" s="20" t="s">
        <v>80</v>
      </c>
      <c r="B70" s="37" t="s">
        <v>376</v>
      </c>
      <c r="C70" s="37" t="s">
        <v>373</v>
      </c>
      <c r="D70" s="38" t="s">
        <v>371</v>
      </c>
    </row>
    <row r="71" spans="1:4" x14ac:dyDescent="0.25">
      <c r="A71" s="20" t="s">
        <v>81</v>
      </c>
      <c r="B71" s="37" t="s">
        <v>375</v>
      </c>
      <c r="C71" s="37" t="s">
        <v>373</v>
      </c>
      <c r="D71" s="38" t="s">
        <v>371</v>
      </c>
    </row>
    <row r="72" spans="1:4" x14ac:dyDescent="0.25">
      <c r="A72" s="20" t="s">
        <v>82</v>
      </c>
      <c r="B72" s="37" t="s">
        <v>376</v>
      </c>
      <c r="C72" s="37" t="s">
        <v>374</v>
      </c>
      <c r="D72" s="38" t="s">
        <v>371</v>
      </c>
    </row>
    <row r="73" spans="1:4" x14ac:dyDescent="0.25">
      <c r="A73" s="20" t="s">
        <v>83</v>
      </c>
      <c r="B73" s="37" t="s">
        <v>375</v>
      </c>
      <c r="C73" s="37" t="s">
        <v>374</v>
      </c>
      <c r="D73" s="38" t="s">
        <v>371</v>
      </c>
    </row>
    <row r="74" spans="1:4" x14ac:dyDescent="0.25">
      <c r="A74" s="20" t="s">
        <v>84</v>
      </c>
      <c r="B74" s="37" t="s">
        <v>375</v>
      </c>
      <c r="C74" s="37" t="s">
        <v>373</v>
      </c>
      <c r="D74" s="38" t="s">
        <v>371</v>
      </c>
    </row>
    <row r="75" spans="1:4" x14ac:dyDescent="0.25">
      <c r="A75" s="20" t="s">
        <v>85</v>
      </c>
      <c r="B75" s="37" t="s">
        <v>375</v>
      </c>
      <c r="C75" s="37" t="s">
        <v>372</v>
      </c>
      <c r="D75" s="38" t="s">
        <v>371</v>
      </c>
    </row>
    <row r="76" spans="1:4" x14ac:dyDescent="0.25">
      <c r="A76" s="20" t="s">
        <v>86</v>
      </c>
      <c r="B76" s="37" t="s">
        <v>376</v>
      </c>
      <c r="C76" s="37" t="s">
        <v>373</v>
      </c>
      <c r="D76" s="38" t="s">
        <v>371</v>
      </c>
    </row>
    <row r="77" spans="1:4" x14ac:dyDescent="0.25">
      <c r="A77" s="20" t="s">
        <v>87</v>
      </c>
      <c r="B77" s="37" t="s">
        <v>375</v>
      </c>
      <c r="C77" s="37" t="s">
        <v>374</v>
      </c>
      <c r="D77" s="38" t="s">
        <v>371</v>
      </c>
    </row>
    <row r="78" spans="1:4" x14ac:dyDescent="0.25">
      <c r="A78" s="20" t="s">
        <v>88</v>
      </c>
      <c r="B78" s="37" t="s">
        <v>377</v>
      </c>
      <c r="C78" s="37" t="s">
        <v>374</v>
      </c>
      <c r="D78" s="38" t="s">
        <v>371</v>
      </c>
    </row>
    <row r="79" spans="1:4" x14ac:dyDescent="0.25">
      <c r="A79" s="20" t="s">
        <v>89</v>
      </c>
      <c r="B79" s="37" t="s">
        <v>376</v>
      </c>
      <c r="C79" s="37" t="s">
        <v>372</v>
      </c>
      <c r="D79" s="38" t="s">
        <v>371</v>
      </c>
    </row>
    <row r="80" spans="1:4" x14ac:dyDescent="0.25">
      <c r="A80" s="20" t="s">
        <v>90</v>
      </c>
      <c r="B80" s="37" t="s">
        <v>375</v>
      </c>
      <c r="C80" s="37" t="s">
        <v>373</v>
      </c>
      <c r="D80" s="38" t="s">
        <v>371</v>
      </c>
    </row>
    <row r="81" spans="1:4" x14ac:dyDescent="0.25">
      <c r="A81" s="20" t="s">
        <v>91</v>
      </c>
      <c r="B81" s="37" t="s">
        <v>375</v>
      </c>
      <c r="C81" s="37" t="s">
        <v>373</v>
      </c>
      <c r="D81" s="38" t="s">
        <v>371</v>
      </c>
    </row>
    <row r="82" spans="1:4" x14ac:dyDescent="0.25">
      <c r="A82" s="20" t="s">
        <v>92</v>
      </c>
      <c r="B82" s="37" t="s">
        <v>376</v>
      </c>
      <c r="C82" s="37" t="s">
        <v>373</v>
      </c>
      <c r="D82" s="38" t="s">
        <v>371</v>
      </c>
    </row>
    <row r="83" spans="1:4" x14ac:dyDescent="0.25">
      <c r="A83" s="20" t="s">
        <v>93</v>
      </c>
      <c r="B83" s="37" t="s">
        <v>375</v>
      </c>
      <c r="C83" s="37" t="s">
        <v>374</v>
      </c>
      <c r="D83" s="38" t="s">
        <v>371</v>
      </c>
    </row>
    <row r="84" spans="1:4" x14ac:dyDescent="0.25">
      <c r="A84" s="20" t="s">
        <v>94</v>
      </c>
      <c r="B84" s="37" t="s">
        <v>376</v>
      </c>
      <c r="C84" s="37" t="s">
        <v>374</v>
      </c>
      <c r="D84" s="38" t="s">
        <v>371</v>
      </c>
    </row>
    <row r="85" spans="1:4" x14ac:dyDescent="0.25">
      <c r="A85" s="20" t="s">
        <v>95</v>
      </c>
      <c r="B85" s="37" t="s">
        <v>376</v>
      </c>
      <c r="C85" s="37" t="s">
        <v>372</v>
      </c>
      <c r="D85" s="38" t="s">
        <v>371</v>
      </c>
    </row>
    <row r="86" spans="1:4" x14ac:dyDescent="0.25">
      <c r="A86" s="20" t="s">
        <v>96</v>
      </c>
      <c r="B86" s="37" t="s">
        <v>376</v>
      </c>
      <c r="C86" s="37" t="s">
        <v>374</v>
      </c>
      <c r="D86" s="38" t="s">
        <v>371</v>
      </c>
    </row>
    <row r="87" spans="1:4" x14ac:dyDescent="0.25">
      <c r="A87" s="20" t="s">
        <v>97</v>
      </c>
      <c r="B87" s="37" t="s">
        <v>375</v>
      </c>
      <c r="C87" s="37" t="s">
        <v>374</v>
      </c>
      <c r="D87" s="38" t="s">
        <v>371</v>
      </c>
    </row>
    <row r="88" spans="1:4" x14ac:dyDescent="0.25">
      <c r="A88" s="20" t="s">
        <v>98</v>
      </c>
      <c r="B88" s="37" t="s">
        <v>375</v>
      </c>
      <c r="C88" s="37" t="s">
        <v>374</v>
      </c>
      <c r="D88" s="38" t="s">
        <v>371</v>
      </c>
    </row>
    <row r="89" spans="1:4" x14ac:dyDescent="0.25">
      <c r="A89" s="20" t="s">
        <v>99</v>
      </c>
      <c r="B89" s="37" t="s">
        <v>375</v>
      </c>
      <c r="C89" s="37" t="s">
        <v>374</v>
      </c>
      <c r="D89" s="38" t="s">
        <v>371</v>
      </c>
    </row>
    <row r="90" spans="1:4" x14ac:dyDescent="0.25">
      <c r="A90" s="20" t="s">
        <v>100</v>
      </c>
      <c r="B90" s="37" t="s">
        <v>376</v>
      </c>
      <c r="C90" s="37" t="s">
        <v>374</v>
      </c>
      <c r="D90" s="38" t="s">
        <v>371</v>
      </c>
    </row>
    <row r="91" spans="1:4" x14ac:dyDescent="0.25">
      <c r="A91" s="20" t="s">
        <v>101</v>
      </c>
      <c r="B91" s="37" t="s">
        <v>377</v>
      </c>
      <c r="C91" s="37" t="s">
        <v>374</v>
      </c>
      <c r="D91" s="38" t="s">
        <v>371</v>
      </c>
    </row>
    <row r="92" spans="1:4" x14ac:dyDescent="0.25">
      <c r="A92" s="20" t="s">
        <v>102</v>
      </c>
      <c r="B92" s="37" t="s">
        <v>377</v>
      </c>
      <c r="C92" s="37" t="s">
        <v>374</v>
      </c>
      <c r="D92" s="38" t="s">
        <v>371</v>
      </c>
    </row>
    <row r="93" spans="1:4" x14ac:dyDescent="0.25">
      <c r="A93" s="20" t="s">
        <v>103</v>
      </c>
      <c r="B93" s="37" t="s">
        <v>376</v>
      </c>
      <c r="C93" s="37" t="s">
        <v>373</v>
      </c>
      <c r="D93" s="38" t="s">
        <v>371</v>
      </c>
    </row>
    <row r="94" spans="1:4" x14ac:dyDescent="0.25">
      <c r="A94" s="20" t="s">
        <v>104</v>
      </c>
      <c r="B94" s="37" t="s">
        <v>375</v>
      </c>
      <c r="C94" s="37" t="s">
        <v>374</v>
      </c>
      <c r="D94" s="38" t="s">
        <v>371</v>
      </c>
    </row>
    <row r="95" spans="1:4" x14ac:dyDescent="0.25">
      <c r="A95" s="20" t="s">
        <v>105</v>
      </c>
      <c r="B95" s="37" t="s">
        <v>375</v>
      </c>
      <c r="C95" s="37" t="s">
        <v>374</v>
      </c>
      <c r="D95" s="38" t="s">
        <v>371</v>
      </c>
    </row>
    <row r="96" spans="1:4" x14ac:dyDescent="0.25">
      <c r="A96" s="20" t="s">
        <v>106</v>
      </c>
      <c r="B96" s="37" t="s">
        <v>375</v>
      </c>
      <c r="C96" s="37" t="s">
        <v>374</v>
      </c>
      <c r="D96" s="38" t="s">
        <v>371</v>
      </c>
    </row>
    <row r="97" spans="1:4" x14ac:dyDescent="0.25">
      <c r="A97" s="20" t="s">
        <v>107</v>
      </c>
      <c r="B97" s="37" t="s">
        <v>375</v>
      </c>
      <c r="C97" s="37" t="s">
        <v>374</v>
      </c>
      <c r="D97" s="38" t="s">
        <v>371</v>
      </c>
    </row>
    <row r="98" spans="1:4" x14ac:dyDescent="0.25">
      <c r="A98" s="20" t="s">
        <v>108</v>
      </c>
      <c r="B98" s="37" t="s">
        <v>376</v>
      </c>
      <c r="C98" s="37" t="s">
        <v>374</v>
      </c>
      <c r="D98" s="38" t="s">
        <v>371</v>
      </c>
    </row>
    <row r="99" spans="1:4" x14ac:dyDescent="0.25">
      <c r="A99" s="20" t="s">
        <v>109</v>
      </c>
      <c r="B99" s="37" t="s">
        <v>376</v>
      </c>
      <c r="C99" s="37" t="s">
        <v>374</v>
      </c>
      <c r="D99" s="38" t="s">
        <v>371</v>
      </c>
    </row>
    <row r="100" spans="1:4" x14ac:dyDescent="0.25">
      <c r="A100" s="20" t="s">
        <v>110</v>
      </c>
      <c r="B100" s="37" t="s">
        <v>375</v>
      </c>
      <c r="C100" s="37" t="s">
        <v>373</v>
      </c>
      <c r="D100" s="38" t="s">
        <v>371</v>
      </c>
    </row>
    <row r="101" spans="1:4" x14ac:dyDescent="0.25">
      <c r="A101" s="20" t="s">
        <v>111</v>
      </c>
      <c r="B101" s="37" t="s">
        <v>377</v>
      </c>
      <c r="C101" s="37" t="s">
        <v>373</v>
      </c>
      <c r="D101" s="38" t="s">
        <v>371</v>
      </c>
    </row>
    <row r="102" spans="1:4" x14ac:dyDescent="0.25">
      <c r="A102" s="20" t="s">
        <v>112</v>
      </c>
      <c r="B102" s="37" t="s">
        <v>377</v>
      </c>
      <c r="C102" s="37" t="s">
        <v>374</v>
      </c>
      <c r="D102" s="38" t="s">
        <v>371</v>
      </c>
    </row>
    <row r="103" spans="1:4" x14ac:dyDescent="0.25">
      <c r="A103" s="20" t="s">
        <v>113</v>
      </c>
      <c r="B103" s="37" t="s">
        <v>376</v>
      </c>
      <c r="C103" s="37" t="s">
        <v>372</v>
      </c>
      <c r="D103" s="38" t="s">
        <v>371</v>
      </c>
    </row>
    <row r="104" spans="1:4" x14ac:dyDescent="0.25">
      <c r="A104" s="20" t="s">
        <v>114</v>
      </c>
      <c r="B104" s="37" t="s">
        <v>376</v>
      </c>
      <c r="C104" s="37" t="s">
        <v>374</v>
      </c>
      <c r="D104" s="38" t="s">
        <v>371</v>
      </c>
    </row>
    <row r="105" spans="1:4" x14ac:dyDescent="0.25">
      <c r="A105" s="20" t="s">
        <v>115</v>
      </c>
      <c r="B105" s="37" t="s">
        <v>377</v>
      </c>
      <c r="C105" s="37" t="s">
        <v>374</v>
      </c>
      <c r="D105" s="38" t="s">
        <v>371</v>
      </c>
    </row>
    <row r="106" spans="1:4" x14ac:dyDescent="0.25">
      <c r="A106" s="20" t="s">
        <v>116</v>
      </c>
      <c r="B106" s="37" t="s">
        <v>377</v>
      </c>
      <c r="C106" s="37" t="s">
        <v>374</v>
      </c>
      <c r="D106" s="38" t="s">
        <v>371</v>
      </c>
    </row>
    <row r="107" spans="1:4" x14ac:dyDescent="0.25">
      <c r="A107" s="20" t="s">
        <v>117</v>
      </c>
      <c r="B107" s="37" t="s">
        <v>376</v>
      </c>
      <c r="C107" s="37" t="s">
        <v>374</v>
      </c>
      <c r="D107" s="38" t="s">
        <v>371</v>
      </c>
    </row>
    <row r="108" spans="1:4" x14ac:dyDescent="0.25">
      <c r="A108" s="20" t="s">
        <v>118</v>
      </c>
      <c r="B108" s="37" t="s">
        <v>377</v>
      </c>
      <c r="C108" s="37" t="s">
        <v>373</v>
      </c>
      <c r="D108" s="38" t="s">
        <v>371</v>
      </c>
    </row>
    <row r="109" spans="1:4" x14ac:dyDescent="0.25">
      <c r="A109" s="20" t="s">
        <v>119</v>
      </c>
      <c r="B109" s="37" t="s">
        <v>377</v>
      </c>
      <c r="C109" s="37" t="s">
        <v>373</v>
      </c>
      <c r="D109" s="38" t="s">
        <v>371</v>
      </c>
    </row>
    <row r="110" spans="1:4" x14ac:dyDescent="0.25">
      <c r="A110" s="20" t="s">
        <v>120</v>
      </c>
      <c r="B110" s="37" t="s">
        <v>377</v>
      </c>
      <c r="C110" s="37" t="s">
        <v>373</v>
      </c>
      <c r="D110" s="38" t="s">
        <v>371</v>
      </c>
    </row>
    <row r="111" spans="1:4" x14ac:dyDescent="0.25">
      <c r="A111" s="20" t="s">
        <v>121</v>
      </c>
      <c r="B111" s="37" t="s">
        <v>377</v>
      </c>
      <c r="C111" s="37" t="s">
        <v>372</v>
      </c>
      <c r="D111" s="38" t="s">
        <v>371</v>
      </c>
    </row>
    <row r="112" spans="1:4" x14ac:dyDescent="0.25">
      <c r="A112" s="20" t="s">
        <v>122</v>
      </c>
      <c r="B112" s="37" t="s">
        <v>377</v>
      </c>
      <c r="C112" s="37" t="s">
        <v>373</v>
      </c>
      <c r="D112" s="38" t="s">
        <v>371</v>
      </c>
    </row>
    <row r="113" spans="1:4" x14ac:dyDescent="0.25">
      <c r="A113" s="20" t="s">
        <v>123</v>
      </c>
      <c r="B113" s="37" t="s">
        <v>377</v>
      </c>
      <c r="C113" s="37" t="s">
        <v>373</v>
      </c>
      <c r="D113" s="38" t="s">
        <v>371</v>
      </c>
    </row>
    <row r="114" spans="1:4" x14ac:dyDescent="0.25">
      <c r="A114" s="20" t="s">
        <v>124</v>
      </c>
      <c r="B114" s="37" t="s">
        <v>377</v>
      </c>
      <c r="C114" s="37" t="s">
        <v>374</v>
      </c>
      <c r="D114" s="38" t="s">
        <v>371</v>
      </c>
    </row>
    <row r="115" spans="1:4" x14ac:dyDescent="0.25">
      <c r="A115" s="20" t="s">
        <v>125</v>
      </c>
      <c r="B115" s="37" t="s">
        <v>376</v>
      </c>
      <c r="C115" s="37" t="s">
        <v>374</v>
      </c>
      <c r="D115" s="38" t="s">
        <v>371</v>
      </c>
    </row>
    <row r="116" spans="1:4" x14ac:dyDescent="0.25">
      <c r="A116" s="20" t="s">
        <v>126</v>
      </c>
      <c r="B116" s="37" t="s">
        <v>377</v>
      </c>
      <c r="C116" s="37" t="s">
        <v>373</v>
      </c>
      <c r="D116" s="38" t="s">
        <v>371</v>
      </c>
    </row>
    <row r="117" spans="1:4" x14ac:dyDescent="0.25">
      <c r="A117" s="20" t="s">
        <v>127</v>
      </c>
      <c r="B117" s="37" t="s">
        <v>375</v>
      </c>
      <c r="C117" s="37" t="s">
        <v>374</v>
      </c>
      <c r="D117" s="38" t="s">
        <v>371</v>
      </c>
    </row>
    <row r="118" spans="1:4" x14ac:dyDescent="0.25">
      <c r="A118" s="20" t="s">
        <v>128</v>
      </c>
      <c r="B118" s="37" t="s">
        <v>376</v>
      </c>
      <c r="C118" s="37" t="s">
        <v>374</v>
      </c>
      <c r="D118" s="38" t="s">
        <v>371</v>
      </c>
    </row>
    <row r="119" spans="1:4" x14ac:dyDescent="0.25">
      <c r="A119" s="20" t="s">
        <v>129</v>
      </c>
      <c r="B119" s="37" t="s">
        <v>375</v>
      </c>
      <c r="C119" s="37" t="s">
        <v>374</v>
      </c>
      <c r="D119" s="38" t="s">
        <v>371</v>
      </c>
    </row>
    <row r="120" spans="1:4" x14ac:dyDescent="0.25">
      <c r="A120" s="20" t="s">
        <v>130</v>
      </c>
      <c r="B120" s="37" t="s">
        <v>375</v>
      </c>
      <c r="C120" s="37" t="s">
        <v>373</v>
      </c>
      <c r="D120" s="38" t="s">
        <v>371</v>
      </c>
    </row>
    <row r="121" spans="1:4" x14ac:dyDescent="0.25">
      <c r="A121" s="20" t="s">
        <v>131</v>
      </c>
      <c r="B121" s="37" t="s">
        <v>375</v>
      </c>
      <c r="C121" s="37" t="s">
        <v>372</v>
      </c>
      <c r="D121" s="38" t="s">
        <v>371</v>
      </c>
    </row>
    <row r="122" spans="1:4" x14ac:dyDescent="0.25">
      <c r="A122" s="20" t="s">
        <v>132</v>
      </c>
      <c r="B122" s="37" t="s">
        <v>375</v>
      </c>
      <c r="C122" s="37" t="s">
        <v>374</v>
      </c>
      <c r="D122" s="38" t="s">
        <v>371</v>
      </c>
    </row>
    <row r="123" spans="1:4" x14ac:dyDescent="0.25">
      <c r="A123" s="20" t="s">
        <v>133</v>
      </c>
      <c r="B123" s="37" t="s">
        <v>377</v>
      </c>
      <c r="C123" s="37" t="s">
        <v>374</v>
      </c>
      <c r="D123" s="38" t="s">
        <v>371</v>
      </c>
    </row>
    <row r="124" spans="1:4" x14ac:dyDescent="0.25">
      <c r="A124" s="20" t="s">
        <v>134</v>
      </c>
      <c r="B124" s="37" t="s">
        <v>375</v>
      </c>
      <c r="C124" s="37" t="s">
        <v>374</v>
      </c>
      <c r="D124" s="38" t="s">
        <v>371</v>
      </c>
    </row>
    <row r="125" spans="1:4" x14ac:dyDescent="0.25">
      <c r="A125" s="20" t="s">
        <v>135</v>
      </c>
      <c r="B125" s="37" t="s">
        <v>375</v>
      </c>
      <c r="C125" s="37" t="s">
        <v>374</v>
      </c>
      <c r="D125" s="38" t="s">
        <v>371</v>
      </c>
    </row>
    <row r="126" spans="1:4" x14ac:dyDescent="0.25">
      <c r="A126" s="20" t="s">
        <v>136</v>
      </c>
      <c r="B126" s="37" t="s">
        <v>375</v>
      </c>
      <c r="C126" s="37" t="s">
        <v>373</v>
      </c>
      <c r="D126" s="38" t="s">
        <v>371</v>
      </c>
    </row>
    <row r="127" spans="1:4" x14ac:dyDescent="0.25">
      <c r="A127" s="20" t="s">
        <v>137</v>
      </c>
      <c r="B127" s="37" t="s">
        <v>375</v>
      </c>
      <c r="C127" s="37" t="s">
        <v>373</v>
      </c>
      <c r="D127" s="38" t="s">
        <v>371</v>
      </c>
    </row>
    <row r="128" spans="1:4" x14ac:dyDescent="0.25">
      <c r="A128" s="20" t="s">
        <v>138</v>
      </c>
      <c r="B128" s="37" t="s">
        <v>376</v>
      </c>
      <c r="C128" s="37" t="s">
        <v>374</v>
      </c>
      <c r="D128" s="38" t="s">
        <v>371</v>
      </c>
    </row>
    <row r="129" spans="1:4" x14ac:dyDescent="0.25">
      <c r="A129" s="20" t="s">
        <v>139</v>
      </c>
      <c r="B129" s="37" t="s">
        <v>375</v>
      </c>
      <c r="C129" s="37" t="s">
        <v>374</v>
      </c>
      <c r="D129" s="38" t="s">
        <v>371</v>
      </c>
    </row>
    <row r="130" spans="1:4" x14ac:dyDescent="0.25">
      <c r="A130" s="20" t="s">
        <v>140</v>
      </c>
      <c r="B130" s="37" t="s">
        <v>375</v>
      </c>
      <c r="C130" s="37" t="s">
        <v>373</v>
      </c>
      <c r="D130" s="38" t="s">
        <v>371</v>
      </c>
    </row>
    <row r="131" spans="1:4" x14ac:dyDescent="0.25">
      <c r="A131" s="20" t="s">
        <v>141</v>
      </c>
      <c r="B131" s="37" t="s">
        <v>375</v>
      </c>
      <c r="C131" s="37" t="s">
        <v>373</v>
      </c>
      <c r="D131" s="38" t="s">
        <v>371</v>
      </c>
    </row>
    <row r="132" spans="1:4" x14ac:dyDescent="0.25">
      <c r="A132" s="20" t="s">
        <v>142</v>
      </c>
      <c r="B132" s="37" t="s">
        <v>376</v>
      </c>
      <c r="C132" s="37" t="s">
        <v>374</v>
      </c>
      <c r="D132" s="38" t="s">
        <v>371</v>
      </c>
    </row>
    <row r="133" spans="1:4" x14ac:dyDescent="0.25">
      <c r="A133" s="20" t="s">
        <v>143</v>
      </c>
      <c r="B133" s="37" t="s">
        <v>375</v>
      </c>
      <c r="C133" s="37" t="s">
        <v>373</v>
      </c>
      <c r="D133" s="38" t="s">
        <v>371</v>
      </c>
    </row>
    <row r="134" spans="1:4" x14ac:dyDescent="0.25">
      <c r="A134" s="20" t="s">
        <v>144</v>
      </c>
      <c r="B134" s="37" t="s">
        <v>375</v>
      </c>
      <c r="C134" s="37" t="s">
        <v>374</v>
      </c>
      <c r="D134" s="38" t="s">
        <v>371</v>
      </c>
    </row>
    <row r="135" spans="1:4" x14ac:dyDescent="0.25">
      <c r="A135" s="20" t="s">
        <v>145</v>
      </c>
      <c r="B135" s="37" t="s">
        <v>375</v>
      </c>
      <c r="C135" s="37" t="s">
        <v>374</v>
      </c>
      <c r="D135" s="38" t="s">
        <v>371</v>
      </c>
    </row>
    <row r="136" spans="1:4" x14ac:dyDescent="0.25">
      <c r="A136" s="20" t="s">
        <v>146</v>
      </c>
      <c r="B136" s="37" t="s">
        <v>377</v>
      </c>
      <c r="C136" s="37" t="s">
        <v>374</v>
      </c>
      <c r="D136" s="38" t="s">
        <v>371</v>
      </c>
    </row>
    <row r="137" spans="1:4" x14ac:dyDescent="0.25">
      <c r="A137" s="20" t="s">
        <v>147</v>
      </c>
      <c r="B137" s="37" t="s">
        <v>376</v>
      </c>
      <c r="C137" s="37" t="s">
        <v>374</v>
      </c>
      <c r="D137" s="38" t="s">
        <v>371</v>
      </c>
    </row>
    <row r="138" spans="1:4" x14ac:dyDescent="0.25">
      <c r="A138" s="20" t="s">
        <v>148</v>
      </c>
      <c r="B138" s="37" t="s">
        <v>375</v>
      </c>
      <c r="C138" s="37" t="s">
        <v>373</v>
      </c>
      <c r="D138" s="38" t="s">
        <v>371</v>
      </c>
    </row>
    <row r="139" spans="1:4" x14ac:dyDescent="0.25">
      <c r="A139" s="20" t="s">
        <v>149</v>
      </c>
      <c r="B139" s="37" t="s">
        <v>376</v>
      </c>
      <c r="C139" s="37" t="s">
        <v>374</v>
      </c>
      <c r="D139" s="38" t="s">
        <v>371</v>
      </c>
    </row>
    <row r="140" spans="1:4" x14ac:dyDescent="0.25">
      <c r="A140" s="20" t="s">
        <v>150</v>
      </c>
      <c r="B140" s="37" t="s">
        <v>376</v>
      </c>
      <c r="C140" s="37" t="s">
        <v>373</v>
      </c>
      <c r="D140" s="38" t="s">
        <v>371</v>
      </c>
    </row>
    <row r="141" spans="1:4" x14ac:dyDescent="0.25">
      <c r="A141" s="20" t="s">
        <v>151</v>
      </c>
      <c r="B141" s="37" t="s">
        <v>377</v>
      </c>
      <c r="C141" s="37" t="s">
        <v>374</v>
      </c>
      <c r="D141" s="38" t="s">
        <v>371</v>
      </c>
    </row>
    <row r="142" spans="1:4" x14ac:dyDescent="0.25">
      <c r="A142" s="20" t="s">
        <v>152</v>
      </c>
      <c r="B142" s="37" t="s">
        <v>376</v>
      </c>
      <c r="C142" s="37" t="s">
        <v>373</v>
      </c>
      <c r="D142" s="38" t="s">
        <v>371</v>
      </c>
    </row>
    <row r="143" spans="1:4" x14ac:dyDescent="0.25">
      <c r="A143" s="20" t="s">
        <v>153</v>
      </c>
      <c r="B143" s="37" t="s">
        <v>375</v>
      </c>
      <c r="C143" s="37" t="s">
        <v>373</v>
      </c>
      <c r="D143" s="38" t="s">
        <v>371</v>
      </c>
    </row>
    <row r="144" spans="1:4" x14ac:dyDescent="0.25">
      <c r="A144" s="20" t="s">
        <v>154</v>
      </c>
      <c r="B144" s="37" t="s">
        <v>375</v>
      </c>
      <c r="C144" s="37" t="s">
        <v>373</v>
      </c>
      <c r="D144" s="38" t="s">
        <v>371</v>
      </c>
    </row>
    <row r="145" spans="1:4" x14ac:dyDescent="0.25">
      <c r="A145" s="20" t="s">
        <v>155</v>
      </c>
      <c r="B145" s="37" t="s">
        <v>375</v>
      </c>
      <c r="C145" s="37" t="s">
        <v>373</v>
      </c>
      <c r="D145" s="38" t="s">
        <v>371</v>
      </c>
    </row>
    <row r="146" spans="1:4" x14ac:dyDescent="0.25">
      <c r="A146" s="20" t="s">
        <v>156</v>
      </c>
      <c r="B146" s="37" t="s">
        <v>375</v>
      </c>
      <c r="C146" s="37" t="s">
        <v>372</v>
      </c>
      <c r="D146" s="38" t="s">
        <v>371</v>
      </c>
    </row>
    <row r="147" spans="1:4" x14ac:dyDescent="0.25">
      <c r="A147" s="20" t="s">
        <v>157</v>
      </c>
      <c r="B147" s="37" t="s">
        <v>375</v>
      </c>
      <c r="C147" s="37" t="s">
        <v>373</v>
      </c>
      <c r="D147" s="38" t="s">
        <v>371</v>
      </c>
    </row>
    <row r="148" spans="1:4" x14ac:dyDescent="0.25">
      <c r="A148" s="20" t="s">
        <v>158</v>
      </c>
      <c r="B148" s="37" t="s">
        <v>377</v>
      </c>
      <c r="C148" s="37" t="s">
        <v>373</v>
      </c>
      <c r="D148" s="38" t="s">
        <v>371</v>
      </c>
    </row>
    <row r="149" spans="1:4" x14ac:dyDescent="0.25">
      <c r="A149" s="20" t="s">
        <v>159</v>
      </c>
      <c r="B149" s="37" t="s">
        <v>375</v>
      </c>
      <c r="C149" s="37" t="s">
        <v>373</v>
      </c>
      <c r="D149" s="38" t="s">
        <v>371</v>
      </c>
    </row>
    <row r="150" spans="1:4" x14ac:dyDescent="0.25">
      <c r="A150" s="20" t="s">
        <v>160</v>
      </c>
      <c r="B150" s="37" t="s">
        <v>375</v>
      </c>
      <c r="C150" s="37" t="s">
        <v>373</v>
      </c>
      <c r="D150" s="38" t="s">
        <v>371</v>
      </c>
    </row>
    <row r="151" spans="1:4" x14ac:dyDescent="0.25">
      <c r="A151" s="20" t="s">
        <v>161</v>
      </c>
      <c r="B151" s="37" t="s">
        <v>376</v>
      </c>
      <c r="C151" s="37" t="s">
        <v>374</v>
      </c>
      <c r="D151" s="38" t="s">
        <v>371</v>
      </c>
    </row>
    <row r="152" spans="1:4" x14ac:dyDescent="0.25">
      <c r="A152" s="20" t="s">
        <v>162</v>
      </c>
      <c r="B152" s="37" t="s">
        <v>375</v>
      </c>
      <c r="C152" s="37" t="s">
        <v>373</v>
      </c>
      <c r="D152" s="38" t="s">
        <v>371</v>
      </c>
    </row>
    <row r="153" spans="1:4" x14ac:dyDescent="0.25">
      <c r="A153" s="20" t="s">
        <v>163</v>
      </c>
      <c r="B153" s="37" t="s">
        <v>376</v>
      </c>
      <c r="C153" s="37" t="s">
        <v>374</v>
      </c>
      <c r="D153" s="38" t="s">
        <v>371</v>
      </c>
    </row>
    <row r="154" spans="1:4" x14ac:dyDescent="0.25">
      <c r="A154" s="20" t="s">
        <v>164</v>
      </c>
      <c r="B154" s="37" t="s">
        <v>377</v>
      </c>
      <c r="C154" s="37" t="s">
        <v>373</v>
      </c>
      <c r="D154" s="38" t="s">
        <v>371</v>
      </c>
    </row>
    <row r="155" spans="1:4" x14ac:dyDescent="0.25">
      <c r="A155" s="20" t="s">
        <v>165</v>
      </c>
      <c r="B155" s="37" t="s">
        <v>375</v>
      </c>
      <c r="C155" s="37" t="s">
        <v>374</v>
      </c>
      <c r="D155" s="38" t="s">
        <v>371</v>
      </c>
    </row>
    <row r="156" spans="1:4" x14ac:dyDescent="0.25">
      <c r="A156" s="20" t="s">
        <v>166</v>
      </c>
      <c r="B156" s="37" t="s">
        <v>375</v>
      </c>
      <c r="C156" s="37" t="s">
        <v>374</v>
      </c>
      <c r="D156" s="38" t="s">
        <v>371</v>
      </c>
    </row>
    <row r="157" spans="1:4" x14ac:dyDescent="0.25">
      <c r="A157" s="20" t="s">
        <v>167</v>
      </c>
      <c r="B157" s="37" t="s">
        <v>377</v>
      </c>
      <c r="C157" s="37" t="s">
        <v>374</v>
      </c>
      <c r="D157" s="38" t="s">
        <v>371</v>
      </c>
    </row>
    <row r="158" spans="1:4" x14ac:dyDescent="0.25">
      <c r="A158" s="20" t="s">
        <v>168</v>
      </c>
      <c r="B158" s="37" t="s">
        <v>377</v>
      </c>
      <c r="C158" s="37" t="s">
        <v>372</v>
      </c>
      <c r="D158" s="38" t="s">
        <v>371</v>
      </c>
    </row>
    <row r="159" spans="1:4" x14ac:dyDescent="0.25">
      <c r="A159" s="20" t="s">
        <v>169</v>
      </c>
      <c r="B159" s="37" t="s">
        <v>377</v>
      </c>
      <c r="C159" s="37" t="s">
        <v>373</v>
      </c>
      <c r="D159" s="38" t="s">
        <v>371</v>
      </c>
    </row>
    <row r="160" spans="1:4" x14ac:dyDescent="0.25">
      <c r="A160" s="20" t="s">
        <v>170</v>
      </c>
      <c r="B160" s="37" t="s">
        <v>375</v>
      </c>
      <c r="C160" s="37" t="s">
        <v>374</v>
      </c>
      <c r="D160" s="38" t="s">
        <v>371</v>
      </c>
    </row>
    <row r="161" spans="1:4" x14ac:dyDescent="0.25">
      <c r="A161" s="20" t="s">
        <v>171</v>
      </c>
      <c r="B161" s="37" t="s">
        <v>375</v>
      </c>
      <c r="C161" s="37" t="s">
        <v>374</v>
      </c>
      <c r="D161" s="38" t="s">
        <v>371</v>
      </c>
    </row>
    <row r="162" spans="1:4" x14ac:dyDescent="0.25">
      <c r="A162" s="20" t="s">
        <v>172</v>
      </c>
      <c r="B162" s="37" t="s">
        <v>375</v>
      </c>
      <c r="C162" s="37" t="s">
        <v>373</v>
      </c>
      <c r="D162" s="38" t="s">
        <v>371</v>
      </c>
    </row>
    <row r="163" spans="1:4" x14ac:dyDescent="0.25">
      <c r="A163" s="20" t="s">
        <v>173</v>
      </c>
      <c r="B163" s="37" t="s">
        <v>376</v>
      </c>
      <c r="C163" s="37" t="s">
        <v>373</v>
      </c>
      <c r="D163" s="38" t="s">
        <v>371</v>
      </c>
    </row>
    <row r="164" spans="1:4" x14ac:dyDescent="0.25">
      <c r="A164" s="20" t="s">
        <v>174</v>
      </c>
      <c r="B164" s="37" t="s">
        <v>375</v>
      </c>
      <c r="C164" s="37" t="s">
        <v>374</v>
      </c>
      <c r="D164" s="38" t="s">
        <v>371</v>
      </c>
    </row>
    <row r="165" spans="1:4" x14ac:dyDescent="0.25">
      <c r="A165" s="20" t="s">
        <v>175</v>
      </c>
      <c r="B165" s="37" t="s">
        <v>376</v>
      </c>
      <c r="C165" s="37" t="s">
        <v>372</v>
      </c>
      <c r="D165" s="38" t="s">
        <v>371</v>
      </c>
    </row>
    <row r="166" spans="1:4" x14ac:dyDescent="0.25">
      <c r="A166" s="20" t="s">
        <v>176</v>
      </c>
      <c r="B166" s="37" t="s">
        <v>375</v>
      </c>
      <c r="C166" s="37" t="s">
        <v>373</v>
      </c>
      <c r="D166" s="38" t="s">
        <v>371</v>
      </c>
    </row>
    <row r="167" spans="1:4" x14ac:dyDescent="0.25">
      <c r="A167" s="20" t="s">
        <v>177</v>
      </c>
      <c r="B167" s="37" t="s">
        <v>376</v>
      </c>
      <c r="C167" s="37" t="s">
        <v>373</v>
      </c>
      <c r="D167" s="38" t="s">
        <v>371</v>
      </c>
    </row>
    <row r="168" spans="1:4" x14ac:dyDescent="0.25">
      <c r="A168" s="20" t="s">
        <v>178</v>
      </c>
      <c r="B168" s="37" t="s">
        <v>376</v>
      </c>
      <c r="C168" s="37" t="s">
        <v>374</v>
      </c>
      <c r="D168" s="38" t="s">
        <v>371</v>
      </c>
    </row>
    <row r="169" spans="1:4" x14ac:dyDescent="0.25">
      <c r="A169" s="20" t="s">
        <v>179</v>
      </c>
      <c r="B169" s="37" t="s">
        <v>376</v>
      </c>
      <c r="C169" s="37" t="s">
        <v>373</v>
      </c>
      <c r="D169" s="38" t="s">
        <v>371</v>
      </c>
    </row>
    <row r="170" spans="1:4" x14ac:dyDescent="0.25">
      <c r="A170" s="20" t="s">
        <v>180</v>
      </c>
      <c r="B170" s="37" t="s">
        <v>377</v>
      </c>
      <c r="C170" s="37" t="s">
        <v>374</v>
      </c>
      <c r="D170" s="38" t="s">
        <v>371</v>
      </c>
    </row>
    <row r="171" spans="1:4" x14ac:dyDescent="0.25">
      <c r="A171" s="20" t="s">
        <v>181</v>
      </c>
      <c r="B171" s="37" t="s">
        <v>377</v>
      </c>
      <c r="C171" s="37" t="s">
        <v>374</v>
      </c>
      <c r="D171" s="38" t="s">
        <v>371</v>
      </c>
    </row>
    <row r="172" spans="1:4" x14ac:dyDescent="0.25">
      <c r="A172" s="20" t="s">
        <v>182</v>
      </c>
      <c r="B172" s="37" t="s">
        <v>377</v>
      </c>
      <c r="C172" s="37" t="s">
        <v>373</v>
      </c>
      <c r="D172" s="38" t="s">
        <v>371</v>
      </c>
    </row>
    <row r="173" spans="1:4" x14ac:dyDescent="0.25">
      <c r="A173" s="20" t="s">
        <v>183</v>
      </c>
      <c r="B173" s="37" t="s">
        <v>377</v>
      </c>
      <c r="C173" s="37" t="s">
        <v>373</v>
      </c>
      <c r="D173" s="38" t="s">
        <v>371</v>
      </c>
    </row>
    <row r="174" spans="1:4" x14ac:dyDescent="0.25">
      <c r="A174" s="20" t="s">
        <v>184</v>
      </c>
      <c r="B174" s="37" t="s">
        <v>377</v>
      </c>
      <c r="C174" s="37" t="s">
        <v>373</v>
      </c>
      <c r="D174" s="38" t="s">
        <v>371</v>
      </c>
    </row>
    <row r="175" spans="1:4" x14ac:dyDescent="0.25">
      <c r="A175" s="20" t="s">
        <v>185</v>
      </c>
      <c r="B175" s="37" t="s">
        <v>376</v>
      </c>
      <c r="C175" s="37" t="s">
        <v>373</v>
      </c>
      <c r="D175" s="38" t="s">
        <v>371</v>
      </c>
    </row>
    <row r="176" spans="1:4" x14ac:dyDescent="0.25">
      <c r="A176" s="20" t="s">
        <v>186</v>
      </c>
      <c r="B176" s="37" t="s">
        <v>377</v>
      </c>
      <c r="C176" s="37" t="s">
        <v>373</v>
      </c>
      <c r="D176" s="38" t="s">
        <v>371</v>
      </c>
    </row>
    <row r="177" spans="1:4" x14ac:dyDescent="0.25">
      <c r="A177" s="20" t="s">
        <v>187</v>
      </c>
      <c r="B177" s="37" t="s">
        <v>375</v>
      </c>
      <c r="C177" s="37" t="s">
        <v>373</v>
      </c>
      <c r="D177" s="38" t="s">
        <v>371</v>
      </c>
    </row>
    <row r="178" spans="1:4" x14ac:dyDescent="0.25">
      <c r="A178" s="20" t="s">
        <v>188</v>
      </c>
      <c r="B178" s="37" t="s">
        <v>376</v>
      </c>
      <c r="C178" s="37" t="s">
        <v>374</v>
      </c>
      <c r="D178" s="38" t="s">
        <v>371</v>
      </c>
    </row>
    <row r="179" spans="1:4" x14ac:dyDescent="0.25">
      <c r="A179" s="20" t="s">
        <v>189</v>
      </c>
      <c r="B179" s="37" t="s">
        <v>376</v>
      </c>
      <c r="C179" s="37" t="s">
        <v>374</v>
      </c>
      <c r="D179" s="38" t="s">
        <v>371</v>
      </c>
    </row>
    <row r="180" spans="1:4" x14ac:dyDescent="0.25">
      <c r="A180" s="20" t="s">
        <v>190</v>
      </c>
      <c r="B180" s="37" t="s">
        <v>377</v>
      </c>
      <c r="C180" s="37" t="s">
        <v>374</v>
      </c>
      <c r="D180" s="38" t="s">
        <v>371</v>
      </c>
    </row>
    <row r="181" spans="1:4" x14ac:dyDescent="0.25">
      <c r="A181" s="20" t="s">
        <v>191</v>
      </c>
      <c r="B181" s="37" t="s">
        <v>375</v>
      </c>
      <c r="C181" s="37" t="s">
        <v>373</v>
      </c>
      <c r="D181" s="38" t="s">
        <v>371</v>
      </c>
    </row>
    <row r="182" spans="1:4" x14ac:dyDescent="0.25">
      <c r="A182" s="20" t="s">
        <v>192</v>
      </c>
      <c r="B182" s="37" t="s">
        <v>375</v>
      </c>
      <c r="C182" s="37" t="s">
        <v>374</v>
      </c>
      <c r="D182" s="38" t="s">
        <v>371</v>
      </c>
    </row>
    <row r="183" spans="1:4" x14ac:dyDescent="0.25">
      <c r="A183" s="20" t="s">
        <v>193</v>
      </c>
      <c r="B183" s="37" t="s">
        <v>376</v>
      </c>
      <c r="C183" s="37" t="s">
        <v>374</v>
      </c>
      <c r="D183" s="38" t="s">
        <v>371</v>
      </c>
    </row>
    <row r="184" spans="1:4" x14ac:dyDescent="0.25">
      <c r="A184" s="20" t="s">
        <v>194</v>
      </c>
      <c r="B184" s="37" t="s">
        <v>376</v>
      </c>
      <c r="C184" s="37" t="s">
        <v>374</v>
      </c>
      <c r="D184" s="38" t="s">
        <v>371</v>
      </c>
    </row>
    <row r="185" spans="1:4" x14ac:dyDescent="0.25">
      <c r="A185" s="20" t="s">
        <v>195</v>
      </c>
      <c r="B185" s="37" t="s">
        <v>376</v>
      </c>
      <c r="C185" s="37" t="s">
        <v>374</v>
      </c>
      <c r="D185" s="38" t="s">
        <v>371</v>
      </c>
    </row>
    <row r="186" spans="1:4" x14ac:dyDescent="0.25">
      <c r="A186" s="20" t="s">
        <v>196</v>
      </c>
      <c r="B186" s="37" t="s">
        <v>376</v>
      </c>
      <c r="C186" s="37" t="s">
        <v>374</v>
      </c>
      <c r="D186" s="38" t="s">
        <v>371</v>
      </c>
    </row>
    <row r="187" spans="1:4" x14ac:dyDescent="0.25">
      <c r="A187" s="20" t="s">
        <v>197</v>
      </c>
      <c r="B187" s="37" t="s">
        <v>375</v>
      </c>
      <c r="C187" s="37" t="s">
        <v>373</v>
      </c>
      <c r="D187" s="38" t="s">
        <v>371</v>
      </c>
    </row>
    <row r="188" spans="1:4" x14ac:dyDescent="0.25">
      <c r="A188" s="20" t="s">
        <v>198</v>
      </c>
      <c r="B188" s="37" t="s">
        <v>375</v>
      </c>
      <c r="C188" s="37" t="s">
        <v>373</v>
      </c>
      <c r="D188" s="38" t="s">
        <v>371</v>
      </c>
    </row>
    <row r="189" spans="1:4" x14ac:dyDescent="0.25">
      <c r="A189" s="20" t="s">
        <v>199</v>
      </c>
      <c r="B189" s="37" t="s">
        <v>375</v>
      </c>
      <c r="C189" s="37" t="s">
        <v>374</v>
      </c>
      <c r="D189" s="38" t="s">
        <v>371</v>
      </c>
    </row>
    <row r="190" spans="1:4" x14ac:dyDescent="0.25">
      <c r="A190" s="20" t="s">
        <v>200</v>
      </c>
      <c r="B190" s="37" t="s">
        <v>375</v>
      </c>
      <c r="C190" s="37" t="s">
        <v>374</v>
      </c>
      <c r="D190" s="38" t="s">
        <v>371</v>
      </c>
    </row>
    <row r="191" spans="1:4" x14ac:dyDescent="0.25">
      <c r="A191" s="20" t="s">
        <v>201</v>
      </c>
      <c r="B191" s="37" t="s">
        <v>375</v>
      </c>
      <c r="C191" s="37" t="s">
        <v>374</v>
      </c>
      <c r="D191" s="38" t="s">
        <v>371</v>
      </c>
    </row>
    <row r="192" spans="1:4" x14ac:dyDescent="0.25">
      <c r="A192" s="20" t="s">
        <v>202</v>
      </c>
      <c r="B192" s="37" t="s">
        <v>375</v>
      </c>
      <c r="C192" s="37" t="s">
        <v>374</v>
      </c>
      <c r="D192" s="38" t="s">
        <v>371</v>
      </c>
    </row>
    <row r="193" spans="1:4" x14ac:dyDescent="0.25">
      <c r="A193" s="20" t="s">
        <v>203</v>
      </c>
      <c r="B193" s="37" t="s">
        <v>375</v>
      </c>
      <c r="C193" s="37" t="s">
        <v>374</v>
      </c>
      <c r="D193" s="38" t="s">
        <v>371</v>
      </c>
    </row>
    <row r="194" spans="1:4" x14ac:dyDescent="0.25">
      <c r="A194" s="20" t="s">
        <v>204</v>
      </c>
      <c r="B194" s="37" t="s">
        <v>375</v>
      </c>
      <c r="C194" s="37" t="s">
        <v>374</v>
      </c>
      <c r="D194" s="38" t="s">
        <v>371</v>
      </c>
    </row>
    <row r="195" spans="1:4" x14ac:dyDescent="0.25">
      <c r="A195" s="20" t="s">
        <v>205</v>
      </c>
      <c r="B195" s="37" t="s">
        <v>375</v>
      </c>
      <c r="C195" s="37" t="s">
        <v>374</v>
      </c>
      <c r="D195" s="38" t="s">
        <v>371</v>
      </c>
    </row>
    <row r="196" spans="1:4" x14ac:dyDescent="0.25">
      <c r="A196" s="20" t="s">
        <v>206</v>
      </c>
      <c r="B196" s="37" t="s">
        <v>375</v>
      </c>
      <c r="C196" s="37" t="s">
        <v>374</v>
      </c>
      <c r="D196" s="38" t="s">
        <v>371</v>
      </c>
    </row>
    <row r="197" spans="1:4" x14ac:dyDescent="0.25">
      <c r="A197" s="20" t="s">
        <v>207</v>
      </c>
      <c r="B197" s="37" t="s">
        <v>375</v>
      </c>
      <c r="C197" s="37" t="s">
        <v>374</v>
      </c>
      <c r="D197" s="38" t="s">
        <v>371</v>
      </c>
    </row>
    <row r="198" spans="1:4" x14ac:dyDescent="0.25">
      <c r="A198" s="20" t="s">
        <v>208</v>
      </c>
      <c r="B198" s="37" t="s">
        <v>376</v>
      </c>
      <c r="C198" s="37" t="s">
        <v>372</v>
      </c>
      <c r="D198" s="38" t="s">
        <v>371</v>
      </c>
    </row>
    <row r="199" spans="1:4" x14ac:dyDescent="0.25">
      <c r="A199" s="20" t="s">
        <v>209</v>
      </c>
      <c r="B199" s="37" t="s">
        <v>375</v>
      </c>
      <c r="C199" s="37" t="s">
        <v>374</v>
      </c>
      <c r="D199" s="38" t="s">
        <v>371</v>
      </c>
    </row>
    <row r="200" spans="1:4" x14ac:dyDescent="0.25">
      <c r="A200" s="20" t="s">
        <v>210</v>
      </c>
      <c r="B200" s="37" t="s">
        <v>377</v>
      </c>
      <c r="C200" s="37" t="s">
        <v>374</v>
      </c>
      <c r="D200" s="38" t="s">
        <v>371</v>
      </c>
    </row>
    <row r="201" spans="1:4" x14ac:dyDescent="0.25">
      <c r="A201" s="20" t="s">
        <v>211</v>
      </c>
      <c r="B201" s="37" t="s">
        <v>375</v>
      </c>
      <c r="C201" s="37" t="s">
        <v>373</v>
      </c>
      <c r="D201" s="38" t="s">
        <v>371</v>
      </c>
    </row>
    <row r="202" spans="1:4" x14ac:dyDescent="0.25">
      <c r="A202" s="20" t="s">
        <v>212</v>
      </c>
      <c r="B202" s="37" t="s">
        <v>375</v>
      </c>
      <c r="C202" s="37" t="s">
        <v>373</v>
      </c>
      <c r="D202" s="38" t="s">
        <v>371</v>
      </c>
    </row>
    <row r="203" spans="1:4" x14ac:dyDescent="0.25">
      <c r="A203" s="20" t="s">
        <v>213</v>
      </c>
      <c r="B203" s="37" t="s">
        <v>375</v>
      </c>
      <c r="C203" s="37" t="s">
        <v>373</v>
      </c>
      <c r="D203" s="38" t="s">
        <v>12</v>
      </c>
    </row>
    <row r="204" spans="1:4" x14ac:dyDescent="0.25">
      <c r="A204" s="20" t="s">
        <v>214</v>
      </c>
      <c r="B204" s="37" t="s">
        <v>376</v>
      </c>
      <c r="C204" s="37" t="s">
        <v>374</v>
      </c>
      <c r="D204" s="38" t="s">
        <v>12</v>
      </c>
    </row>
    <row r="205" spans="1:4" x14ac:dyDescent="0.25">
      <c r="A205" s="20" t="s">
        <v>215</v>
      </c>
      <c r="B205" s="37" t="s">
        <v>375</v>
      </c>
      <c r="C205" s="37" t="s">
        <v>374</v>
      </c>
      <c r="D205" s="38" t="s">
        <v>12</v>
      </c>
    </row>
    <row r="206" spans="1:4" x14ac:dyDescent="0.25">
      <c r="A206" s="20" t="s">
        <v>216</v>
      </c>
      <c r="B206" s="37" t="s">
        <v>375</v>
      </c>
      <c r="C206" s="37" t="s">
        <v>374</v>
      </c>
      <c r="D206" s="38" t="s">
        <v>12</v>
      </c>
    </row>
    <row r="207" spans="1:4" x14ac:dyDescent="0.25">
      <c r="A207" s="20" t="s">
        <v>217</v>
      </c>
      <c r="B207" s="37" t="s">
        <v>375</v>
      </c>
      <c r="C207" s="37" t="s">
        <v>372</v>
      </c>
      <c r="D207" s="38" t="s">
        <v>12</v>
      </c>
    </row>
    <row r="208" spans="1:4" x14ac:dyDescent="0.25">
      <c r="A208" s="20" t="s">
        <v>218</v>
      </c>
      <c r="B208" s="37" t="s">
        <v>376</v>
      </c>
      <c r="C208" s="37" t="s">
        <v>373</v>
      </c>
      <c r="D208" s="38" t="s">
        <v>12</v>
      </c>
    </row>
    <row r="209" spans="1:4" x14ac:dyDescent="0.25">
      <c r="A209" s="20" t="s">
        <v>219</v>
      </c>
      <c r="B209" s="37" t="s">
        <v>376</v>
      </c>
      <c r="C209" s="37" t="s">
        <v>373</v>
      </c>
      <c r="D209" s="38" t="s">
        <v>12</v>
      </c>
    </row>
    <row r="210" spans="1:4" x14ac:dyDescent="0.25">
      <c r="A210" s="20" t="s">
        <v>220</v>
      </c>
      <c r="B210" s="37" t="s">
        <v>375</v>
      </c>
      <c r="C210" s="37" t="s">
        <v>373</v>
      </c>
      <c r="D210" s="38" t="s">
        <v>12</v>
      </c>
    </row>
    <row r="211" spans="1:4" x14ac:dyDescent="0.25">
      <c r="A211" s="20" t="s">
        <v>221</v>
      </c>
      <c r="B211" s="37" t="s">
        <v>375</v>
      </c>
      <c r="C211" s="37" t="s">
        <v>373</v>
      </c>
      <c r="D211" s="38" t="s">
        <v>12</v>
      </c>
    </row>
    <row r="212" spans="1:4" x14ac:dyDescent="0.25">
      <c r="A212" s="20" t="s">
        <v>222</v>
      </c>
      <c r="B212" s="37" t="s">
        <v>375</v>
      </c>
      <c r="C212" s="37" t="s">
        <v>373</v>
      </c>
      <c r="D212" s="38" t="s">
        <v>12</v>
      </c>
    </row>
    <row r="213" spans="1:4" x14ac:dyDescent="0.25">
      <c r="A213" s="20" t="s">
        <v>223</v>
      </c>
      <c r="B213" s="37" t="s">
        <v>375</v>
      </c>
      <c r="C213" s="37" t="s">
        <v>374</v>
      </c>
      <c r="D213" s="38" t="s">
        <v>12</v>
      </c>
    </row>
    <row r="214" spans="1:4" x14ac:dyDescent="0.25">
      <c r="A214" s="20" t="s">
        <v>224</v>
      </c>
      <c r="B214" s="37" t="s">
        <v>375</v>
      </c>
      <c r="C214" s="37" t="s">
        <v>374</v>
      </c>
      <c r="D214" s="38" t="s">
        <v>12</v>
      </c>
    </row>
    <row r="215" spans="1:4" x14ac:dyDescent="0.25">
      <c r="A215" s="20" t="s">
        <v>225</v>
      </c>
      <c r="B215" s="37" t="s">
        <v>375</v>
      </c>
      <c r="C215" s="37" t="s">
        <v>374</v>
      </c>
      <c r="D215" s="38" t="s">
        <v>12</v>
      </c>
    </row>
    <row r="216" spans="1:4" x14ac:dyDescent="0.25">
      <c r="A216" s="20" t="s">
        <v>226</v>
      </c>
      <c r="B216" s="37" t="s">
        <v>375</v>
      </c>
      <c r="C216" s="37" t="s">
        <v>374</v>
      </c>
      <c r="D216" s="38" t="s">
        <v>12</v>
      </c>
    </row>
    <row r="217" spans="1:4" x14ac:dyDescent="0.25">
      <c r="A217" s="20" t="s">
        <v>227</v>
      </c>
      <c r="B217" s="37" t="s">
        <v>377</v>
      </c>
      <c r="C217" s="37" t="s">
        <v>374</v>
      </c>
      <c r="D217" s="38" t="s">
        <v>371</v>
      </c>
    </row>
    <row r="218" spans="1:4" x14ac:dyDescent="0.25">
      <c r="A218" s="20" t="s">
        <v>228</v>
      </c>
      <c r="B218" s="37" t="s">
        <v>375</v>
      </c>
      <c r="C218" s="37" t="s">
        <v>373</v>
      </c>
      <c r="D218" s="38" t="s">
        <v>371</v>
      </c>
    </row>
    <row r="219" spans="1:4" x14ac:dyDescent="0.25">
      <c r="A219" s="20" t="s">
        <v>229</v>
      </c>
      <c r="B219" s="37" t="s">
        <v>376</v>
      </c>
      <c r="C219" s="37" t="s">
        <v>373</v>
      </c>
      <c r="D219" s="38" t="s">
        <v>371</v>
      </c>
    </row>
    <row r="220" spans="1:4" x14ac:dyDescent="0.25">
      <c r="A220" s="20" t="s">
        <v>230</v>
      </c>
      <c r="B220" s="37" t="s">
        <v>377</v>
      </c>
      <c r="C220" s="37" t="s">
        <v>374</v>
      </c>
      <c r="D220" s="38" t="s">
        <v>371</v>
      </c>
    </row>
    <row r="221" spans="1:4" x14ac:dyDescent="0.25">
      <c r="A221" s="20" t="s">
        <v>231</v>
      </c>
      <c r="B221" s="37" t="s">
        <v>377</v>
      </c>
      <c r="C221" s="37" t="s">
        <v>373</v>
      </c>
      <c r="D221" s="38" t="s">
        <v>371</v>
      </c>
    </row>
    <row r="222" spans="1:4" x14ac:dyDescent="0.25">
      <c r="A222" s="20" t="s">
        <v>232</v>
      </c>
      <c r="B222" s="37" t="s">
        <v>377</v>
      </c>
      <c r="C222" s="37" t="s">
        <v>373</v>
      </c>
      <c r="D222" s="38" t="s">
        <v>371</v>
      </c>
    </row>
    <row r="223" spans="1:4" x14ac:dyDescent="0.25">
      <c r="A223" s="20" t="s">
        <v>233</v>
      </c>
      <c r="B223" s="37" t="s">
        <v>377</v>
      </c>
      <c r="C223" s="37" t="s">
        <v>374</v>
      </c>
      <c r="D223" s="38" t="s">
        <v>371</v>
      </c>
    </row>
    <row r="224" spans="1:4" x14ac:dyDescent="0.25">
      <c r="A224" s="20" t="s">
        <v>234</v>
      </c>
      <c r="B224" s="37" t="s">
        <v>376</v>
      </c>
      <c r="C224" s="37" t="s">
        <v>373</v>
      </c>
      <c r="D224" s="38" t="s">
        <v>371</v>
      </c>
    </row>
    <row r="225" spans="1:4" x14ac:dyDescent="0.25">
      <c r="A225" s="20" t="s">
        <v>235</v>
      </c>
      <c r="B225" s="37" t="s">
        <v>376</v>
      </c>
      <c r="C225" s="37" t="s">
        <v>373</v>
      </c>
      <c r="D225" s="38" t="s">
        <v>371</v>
      </c>
    </row>
    <row r="226" spans="1:4" x14ac:dyDescent="0.25">
      <c r="A226" s="20" t="s">
        <v>236</v>
      </c>
      <c r="B226" s="37" t="s">
        <v>376</v>
      </c>
      <c r="C226" s="37" t="s">
        <v>373</v>
      </c>
      <c r="D226" s="38" t="s">
        <v>371</v>
      </c>
    </row>
    <row r="227" spans="1:4" x14ac:dyDescent="0.25">
      <c r="A227" s="20" t="s">
        <v>237</v>
      </c>
      <c r="B227" s="37" t="s">
        <v>377</v>
      </c>
      <c r="C227" s="37" t="s">
        <v>373</v>
      </c>
      <c r="D227" s="38" t="s">
        <v>371</v>
      </c>
    </row>
    <row r="228" spans="1:4" x14ac:dyDescent="0.25">
      <c r="A228" s="20" t="s">
        <v>238</v>
      </c>
      <c r="B228" s="37" t="s">
        <v>377</v>
      </c>
      <c r="C228" s="37" t="s">
        <v>372</v>
      </c>
      <c r="D228" s="38" t="s">
        <v>371</v>
      </c>
    </row>
    <row r="229" spans="1:4" x14ac:dyDescent="0.25">
      <c r="A229" s="20" t="s">
        <v>239</v>
      </c>
      <c r="B229" s="37" t="s">
        <v>375</v>
      </c>
      <c r="C229" s="37" t="s">
        <v>373</v>
      </c>
      <c r="D229" s="38" t="s">
        <v>371</v>
      </c>
    </row>
    <row r="230" spans="1:4" x14ac:dyDescent="0.25">
      <c r="A230" s="20" t="s">
        <v>240</v>
      </c>
      <c r="B230" s="37" t="s">
        <v>377</v>
      </c>
      <c r="C230" s="37" t="s">
        <v>374</v>
      </c>
      <c r="D230" s="38" t="s">
        <v>371</v>
      </c>
    </row>
    <row r="231" spans="1:4" x14ac:dyDescent="0.25">
      <c r="A231" s="20" t="s">
        <v>241</v>
      </c>
      <c r="B231" s="37" t="s">
        <v>377</v>
      </c>
      <c r="C231" s="37" t="s">
        <v>372</v>
      </c>
      <c r="D231" s="38" t="s">
        <v>371</v>
      </c>
    </row>
    <row r="232" spans="1:4" x14ac:dyDescent="0.25">
      <c r="A232" s="20" t="s">
        <v>242</v>
      </c>
      <c r="B232" s="37" t="s">
        <v>376</v>
      </c>
      <c r="C232" s="37" t="s">
        <v>374</v>
      </c>
      <c r="D232" s="38" t="s">
        <v>371</v>
      </c>
    </row>
    <row r="233" spans="1:4" x14ac:dyDescent="0.25">
      <c r="A233" s="20" t="s">
        <v>243</v>
      </c>
      <c r="B233" s="37" t="s">
        <v>377</v>
      </c>
      <c r="C233" s="37" t="s">
        <v>374</v>
      </c>
      <c r="D233" s="38" t="s">
        <v>371</v>
      </c>
    </row>
    <row r="234" spans="1:4" x14ac:dyDescent="0.25">
      <c r="A234" s="20" t="s">
        <v>244</v>
      </c>
      <c r="B234" s="37" t="s">
        <v>377</v>
      </c>
      <c r="C234" s="37" t="s">
        <v>373</v>
      </c>
      <c r="D234" s="38" t="s">
        <v>371</v>
      </c>
    </row>
    <row r="235" spans="1:4" x14ac:dyDescent="0.25">
      <c r="A235" s="20" t="s">
        <v>245</v>
      </c>
      <c r="B235" s="37" t="s">
        <v>377</v>
      </c>
      <c r="C235" s="37" t="s">
        <v>373</v>
      </c>
      <c r="D235" s="38" t="s">
        <v>371</v>
      </c>
    </row>
    <row r="236" spans="1:4" x14ac:dyDescent="0.25">
      <c r="A236" s="20" t="s">
        <v>246</v>
      </c>
      <c r="B236" s="37" t="s">
        <v>377</v>
      </c>
      <c r="C236" s="37" t="s">
        <v>373</v>
      </c>
      <c r="D236" s="38" t="s">
        <v>371</v>
      </c>
    </row>
    <row r="237" spans="1:4" x14ac:dyDescent="0.25">
      <c r="A237" s="20" t="s">
        <v>247</v>
      </c>
      <c r="B237" s="37" t="s">
        <v>376</v>
      </c>
      <c r="C237" s="37" t="s">
        <v>373</v>
      </c>
      <c r="D237" s="38" t="s">
        <v>371</v>
      </c>
    </row>
    <row r="238" spans="1:4" x14ac:dyDescent="0.25">
      <c r="A238" s="20" t="s">
        <v>248</v>
      </c>
      <c r="B238" s="37" t="s">
        <v>377</v>
      </c>
      <c r="C238" s="37" t="s">
        <v>373</v>
      </c>
      <c r="D238" s="38" t="s">
        <v>371</v>
      </c>
    </row>
    <row r="239" spans="1:4" x14ac:dyDescent="0.25">
      <c r="A239" s="20" t="s">
        <v>249</v>
      </c>
      <c r="B239" s="37" t="s">
        <v>377</v>
      </c>
      <c r="C239" s="37" t="s">
        <v>373</v>
      </c>
      <c r="D239" s="38" t="s">
        <v>371</v>
      </c>
    </row>
    <row r="240" spans="1:4" x14ac:dyDescent="0.25">
      <c r="A240" s="20" t="s">
        <v>250</v>
      </c>
      <c r="B240" s="37" t="s">
        <v>377</v>
      </c>
      <c r="C240" s="37" t="s">
        <v>372</v>
      </c>
      <c r="D240" s="38" t="s">
        <v>371</v>
      </c>
    </row>
    <row r="241" spans="1:4" x14ac:dyDescent="0.25">
      <c r="A241" s="20" t="s">
        <v>251</v>
      </c>
      <c r="B241" s="37" t="s">
        <v>377</v>
      </c>
      <c r="C241" s="37" t="s">
        <v>374</v>
      </c>
      <c r="D241" s="38" t="s">
        <v>371</v>
      </c>
    </row>
    <row r="242" spans="1:4" x14ac:dyDescent="0.25">
      <c r="A242" s="20" t="s">
        <v>252</v>
      </c>
      <c r="B242" s="37" t="s">
        <v>377</v>
      </c>
      <c r="C242" s="37" t="s">
        <v>374</v>
      </c>
      <c r="D242" s="38" t="s">
        <v>371</v>
      </c>
    </row>
    <row r="243" spans="1:4" x14ac:dyDescent="0.25">
      <c r="A243" s="20" t="s">
        <v>253</v>
      </c>
      <c r="B243" s="37" t="s">
        <v>375</v>
      </c>
      <c r="C243" s="37" t="s">
        <v>374</v>
      </c>
      <c r="D243" s="38" t="s">
        <v>12</v>
      </c>
    </row>
    <row r="244" spans="1:4" x14ac:dyDescent="0.25">
      <c r="A244" s="20" t="s">
        <v>254</v>
      </c>
      <c r="B244" s="37" t="s">
        <v>375</v>
      </c>
      <c r="C244" s="37" t="s">
        <v>374</v>
      </c>
      <c r="D244" s="38" t="s">
        <v>371</v>
      </c>
    </row>
    <row r="245" spans="1:4" x14ac:dyDescent="0.25">
      <c r="A245" s="20" t="s">
        <v>255</v>
      </c>
      <c r="B245" s="37" t="s">
        <v>375</v>
      </c>
      <c r="C245" s="37" t="s">
        <v>373</v>
      </c>
      <c r="D245" s="38" t="s">
        <v>371</v>
      </c>
    </row>
    <row r="246" spans="1:4" x14ac:dyDescent="0.25">
      <c r="A246" s="20" t="s">
        <v>256</v>
      </c>
      <c r="B246" s="37" t="s">
        <v>375</v>
      </c>
      <c r="C246" s="37" t="s">
        <v>374</v>
      </c>
      <c r="D246" s="38" t="s">
        <v>371</v>
      </c>
    </row>
    <row r="247" spans="1:4" x14ac:dyDescent="0.25">
      <c r="A247" s="20" t="s">
        <v>257</v>
      </c>
      <c r="B247" s="37" t="s">
        <v>376</v>
      </c>
      <c r="C247" s="37" t="s">
        <v>372</v>
      </c>
      <c r="D247" s="38" t="s">
        <v>371</v>
      </c>
    </row>
    <row r="248" spans="1:4" x14ac:dyDescent="0.25">
      <c r="A248" s="20" t="s">
        <v>258</v>
      </c>
      <c r="B248" s="37" t="s">
        <v>376</v>
      </c>
      <c r="C248" s="37" t="s">
        <v>373</v>
      </c>
      <c r="D248" s="38" t="s">
        <v>371</v>
      </c>
    </row>
    <row r="249" spans="1:4" x14ac:dyDescent="0.25">
      <c r="A249" s="20" t="s">
        <v>259</v>
      </c>
      <c r="B249" s="37" t="s">
        <v>376</v>
      </c>
      <c r="C249" s="37" t="s">
        <v>373</v>
      </c>
      <c r="D249" s="38" t="s">
        <v>371</v>
      </c>
    </row>
    <row r="250" spans="1:4" x14ac:dyDescent="0.25">
      <c r="A250" s="20" t="s">
        <v>260</v>
      </c>
      <c r="B250" s="37" t="s">
        <v>377</v>
      </c>
      <c r="C250" s="37" t="s">
        <v>373</v>
      </c>
      <c r="D250" s="38" t="s">
        <v>371</v>
      </c>
    </row>
    <row r="251" spans="1:4" x14ac:dyDescent="0.25">
      <c r="A251" s="20" t="s">
        <v>261</v>
      </c>
      <c r="B251" s="37" t="s">
        <v>377</v>
      </c>
      <c r="C251" s="37" t="s">
        <v>373</v>
      </c>
      <c r="D251" s="38" t="s">
        <v>371</v>
      </c>
    </row>
    <row r="252" spans="1:4" x14ac:dyDescent="0.25">
      <c r="A252" s="20" t="s">
        <v>262</v>
      </c>
      <c r="B252" s="37" t="s">
        <v>375</v>
      </c>
      <c r="C252" s="37" t="s">
        <v>374</v>
      </c>
      <c r="D252" s="38" t="s">
        <v>371</v>
      </c>
    </row>
    <row r="253" spans="1:4" x14ac:dyDescent="0.25">
      <c r="A253" s="20" t="s">
        <v>263</v>
      </c>
      <c r="B253" s="37" t="s">
        <v>375</v>
      </c>
      <c r="C253" s="37" t="s">
        <v>374</v>
      </c>
      <c r="D253" s="38" t="s">
        <v>371</v>
      </c>
    </row>
    <row r="254" spans="1:4" x14ac:dyDescent="0.25">
      <c r="A254" s="20" t="s">
        <v>264</v>
      </c>
      <c r="B254" s="37" t="s">
        <v>375</v>
      </c>
      <c r="C254" s="37" t="s">
        <v>372</v>
      </c>
      <c r="D254" s="38" t="s">
        <v>371</v>
      </c>
    </row>
    <row r="255" spans="1:4" x14ac:dyDescent="0.25">
      <c r="A255" s="20" t="s">
        <v>265</v>
      </c>
      <c r="B255" s="37" t="s">
        <v>375</v>
      </c>
      <c r="C255" s="37" t="s">
        <v>374</v>
      </c>
      <c r="D255" s="38" t="s">
        <v>371</v>
      </c>
    </row>
    <row r="256" spans="1:4" x14ac:dyDescent="0.25">
      <c r="A256" s="20" t="s">
        <v>266</v>
      </c>
      <c r="B256" s="37" t="s">
        <v>375</v>
      </c>
      <c r="C256" s="37" t="s">
        <v>373</v>
      </c>
      <c r="D256" s="38" t="s">
        <v>371</v>
      </c>
    </row>
    <row r="257" spans="1:4" x14ac:dyDescent="0.25">
      <c r="A257" s="20" t="s">
        <v>267</v>
      </c>
      <c r="B257" s="37" t="s">
        <v>376</v>
      </c>
      <c r="C257" s="37" t="s">
        <v>373</v>
      </c>
      <c r="D257" s="38" t="s">
        <v>371</v>
      </c>
    </row>
    <row r="258" spans="1:4" x14ac:dyDescent="0.25">
      <c r="A258" s="20" t="s">
        <v>268</v>
      </c>
      <c r="B258" s="37" t="s">
        <v>375</v>
      </c>
      <c r="C258" s="37" t="s">
        <v>374</v>
      </c>
      <c r="D258" s="38" t="s">
        <v>371</v>
      </c>
    </row>
    <row r="259" spans="1:4" x14ac:dyDescent="0.25">
      <c r="A259" s="20" t="s">
        <v>269</v>
      </c>
      <c r="B259" s="37" t="s">
        <v>375</v>
      </c>
      <c r="C259" s="37" t="s">
        <v>372</v>
      </c>
      <c r="D259" s="38" t="s">
        <v>371</v>
      </c>
    </row>
    <row r="260" spans="1:4" x14ac:dyDescent="0.25">
      <c r="A260" s="20" t="s">
        <v>270</v>
      </c>
      <c r="B260" s="37" t="s">
        <v>375</v>
      </c>
      <c r="C260" s="37" t="s">
        <v>374</v>
      </c>
      <c r="D260" s="38" t="s">
        <v>371</v>
      </c>
    </row>
    <row r="261" spans="1:4" x14ac:dyDescent="0.25">
      <c r="A261" s="20" t="s">
        <v>271</v>
      </c>
      <c r="B261" s="37" t="s">
        <v>375</v>
      </c>
      <c r="C261" s="37" t="s">
        <v>374</v>
      </c>
      <c r="D261" s="38" t="s">
        <v>371</v>
      </c>
    </row>
    <row r="262" spans="1:4" x14ac:dyDescent="0.25">
      <c r="A262" s="20" t="s">
        <v>272</v>
      </c>
      <c r="B262" s="37" t="s">
        <v>375</v>
      </c>
      <c r="C262" s="37" t="s">
        <v>372</v>
      </c>
      <c r="D262" s="38" t="s">
        <v>371</v>
      </c>
    </row>
    <row r="263" spans="1:4" x14ac:dyDescent="0.25">
      <c r="A263" s="20" t="s">
        <v>273</v>
      </c>
      <c r="B263" s="37" t="s">
        <v>375</v>
      </c>
      <c r="C263" s="37" t="s">
        <v>374</v>
      </c>
      <c r="D263" s="38" t="s">
        <v>371</v>
      </c>
    </row>
    <row r="264" spans="1:4" x14ac:dyDescent="0.25">
      <c r="A264" s="20" t="s">
        <v>274</v>
      </c>
      <c r="B264" s="37" t="s">
        <v>376</v>
      </c>
      <c r="C264" s="37" t="s">
        <v>374</v>
      </c>
      <c r="D264" s="38" t="s">
        <v>371</v>
      </c>
    </row>
    <row r="265" spans="1:4" x14ac:dyDescent="0.25">
      <c r="A265" s="20" t="s">
        <v>275</v>
      </c>
      <c r="B265" s="37" t="s">
        <v>375</v>
      </c>
      <c r="C265" s="37" t="s">
        <v>374</v>
      </c>
      <c r="D265" s="38" t="s">
        <v>371</v>
      </c>
    </row>
    <row r="266" spans="1:4" x14ac:dyDescent="0.25">
      <c r="A266" s="20" t="s">
        <v>276</v>
      </c>
      <c r="B266" s="37" t="s">
        <v>375</v>
      </c>
      <c r="C266" s="37" t="s">
        <v>373</v>
      </c>
      <c r="D266" s="38" t="s">
        <v>371</v>
      </c>
    </row>
    <row r="267" spans="1:4" x14ac:dyDescent="0.25">
      <c r="A267" s="20" t="s">
        <v>277</v>
      </c>
      <c r="B267" s="37" t="s">
        <v>375</v>
      </c>
      <c r="C267" s="37" t="s">
        <v>373</v>
      </c>
      <c r="D267" s="38" t="s">
        <v>371</v>
      </c>
    </row>
    <row r="268" spans="1:4" x14ac:dyDescent="0.25">
      <c r="A268" s="20" t="s">
        <v>278</v>
      </c>
      <c r="B268" s="37" t="s">
        <v>375</v>
      </c>
      <c r="C268" s="37" t="s">
        <v>373</v>
      </c>
      <c r="D268" s="38" t="s">
        <v>371</v>
      </c>
    </row>
    <row r="269" spans="1:4" x14ac:dyDescent="0.25">
      <c r="A269" s="20" t="s">
        <v>279</v>
      </c>
      <c r="B269" s="37" t="s">
        <v>375</v>
      </c>
      <c r="C269" s="37" t="s">
        <v>372</v>
      </c>
      <c r="D269" s="38" t="s">
        <v>371</v>
      </c>
    </row>
    <row r="270" spans="1:4" x14ac:dyDescent="0.25">
      <c r="A270" s="20" t="s">
        <v>280</v>
      </c>
      <c r="B270" s="37" t="s">
        <v>377</v>
      </c>
      <c r="C270" s="37" t="s">
        <v>374</v>
      </c>
      <c r="D270" s="38" t="s">
        <v>371</v>
      </c>
    </row>
    <row r="271" spans="1:4" x14ac:dyDescent="0.25">
      <c r="A271" s="20" t="s">
        <v>281</v>
      </c>
      <c r="B271" s="37" t="s">
        <v>375</v>
      </c>
      <c r="C271" s="37" t="s">
        <v>373</v>
      </c>
      <c r="D271" s="38" t="s">
        <v>371</v>
      </c>
    </row>
    <row r="272" spans="1:4" x14ac:dyDescent="0.25">
      <c r="A272" s="20" t="s">
        <v>282</v>
      </c>
      <c r="B272" s="37" t="s">
        <v>377</v>
      </c>
      <c r="C272" s="37" t="s">
        <v>374</v>
      </c>
      <c r="D272" s="38" t="s">
        <v>371</v>
      </c>
    </row>
    <row r="273" spans="1:4" x14ac:dyDescent="0.25">
      <c r="A273" s="20" t="s">
        <v>283</v>
      </c>
      <c r="B273" s="37" t="s">
        <v>377</v>
      </c>
      <c r="C273" s="37" t="s">
        <v>373</v>
      </c>
      <c r="D273" s="38" t="s">
        <v>371</v>
      </c>
    </row>
    <row r="274" spans="1:4" x14ac:dyDescent="0.25">
      <c r="A274" s="20" t="s">
        <v>284</v>
      </c>
      <c r="B274" s="37" t="s">
        <v>376</v>
      </c>
      <c r="C274" s="37" t="s">
        <v>373</v>
      </c>
      <c r="D274" s="38" t="s">
        <v>371</v>
      </c>
    </row>
    <row r="275" spans="1:4" x14ac:dyDescent="0.25">
      <c r="A275" s="20" t="s">
        <v>285</v>
      </c>
      <c r="B275" s="37" t="s">
        <v>376</v>
      </c>
      <c r="C275" s="37" t="s">
        <v>373</v>
      </c>
      <c r="D275" s="38" t="s">
        <v>371</v>
      </c>
    </row>
    <row r="276" spans="1:4" x14ac:dyDescent="0.25">
      <c r="A276" s="20" t="s">
        <v>286</v>
      </c>
      <c r="B276" s="37" t="s">
        <v>375</v>
      </c>
      <c r="C276" s="37" t="s">
        <v>374</v>
      </c>
      <c r="D276" s="38" t="s">
        <v>12</v>
      </c>
    </row>
    <row r="277" spans="1:4" x14ac:dyDescent="0.25">
      <c r="A277" s="20" t="s">
        <v>287</v>
      </c>
      <c r="B277" s="37" t="s">
        <v>377</v>
      </c>
      <c r="C277" s="37" t="s">
        <v>373</v>
      </c>
      <c r="D277" s="38" t="s">
        <v>12</v>
      </c>
    </row>
    <row r="278" spans="1:4" x14ac:dyDescent="0.25">
      <c r="A278" s="20" t="s">
        <v>288</v>
      </c>
      <c r="B278" s="37" t="s">
        <v>376</v>
      </c>
      <c r="C278" s="37" t="s">
        <v>374</v>
      </c>
      <c r="D278" s="38" t="s">
        <v>12</v>
      </c>
    </row>
    <row r="279" spans="1:4" x14ac:dyDescent="0.25">
      <c r="A279" s="20" t="s">
        <v>289</v>
      </c>
      <c r="B279" s="37" t="s">
        <v>376</v>
      </c>
      <c r="C279" s="37" t="s">
        <v>373</v>
      </c>
      <c r="D279" s="38" t="s">
        <v>12</v>
      </c>
    </row>
    <row r="280" spans="1:4" x14ac:dyDescent="0.25">
      <c r="A280" s="20" t="s">
        <v>290</v>
      </c>
      <c r="B280" s="37" t="s">
        <v>377</v>
      </c>
      <c r="C280" s="37" t="s">
        <v>373</v>
      </c>
      <c r="D280" s="38" t="s">
        <v>12</v>
      </c>
    </row>
    <row r="281" spans="1:4" x14ac:dyDescent="0.25">
      <c r="A281" s="20" t="s">
        <v>291</v>
      </c>
      <c r="B281" s="37" t="s">
        <v>376</v>
      </c>
      <c r="C281" s="37" t="s">
        <v>373</v>
      </c>
      <c r="D281" s="38" t="s">
        <v>12</v>
      </c>
    </row>
    <row r="282" spans="1:4" x14ac:dyDescent="0.25">
      <c r="A282" s="20" t="s">
        <v>292</v>
      </c>
      <c r="B282" s="37" t="s">
        <v>375</v>
      </c>
      <c r="C282" s="37" t="s">
        <v>374</v>
      </c>
      <c r="D282" s="38" t="s">
        <v>12</v>
      </c>
    </row>
    <row r="283" spans="1:4" x14ac:dyDescent="0.25">
      <c r="A283" s="20" t="s">
        <v>293</v>
      </c>
      <c r="B283" s="37" t="s">
        <v>377</v>
      </c>
      <c r="C283" s="37" t="s">
        <v>374</v>
      </c>
      <c r="D283" s="38" t="s">
        <v>12</v>
      </c>
    </row>
    <row r="284" spans="1:4" x14ac:dyDescent="0.25">
      <c r="A284" s="20" t="s">
        <v>294</v>
      </c>
      <c r="B284" s="37" t="s">
        <v>375</v>
      </c>
      <c r="C284" s="37" t="s">
        <v>374</v>
      </c>
      <c r="D284" s="38" t="s">
        <v>371</v>
      </c>
    </row>
    <row r="285" spans="1:4" x14ac:dyDescent="0.25">
      <c r="A285" s="20" t="s">
        <v>295</v>
      </c>
      <c r="B285" s="37" t="s">
        <v>375</v>
      </c>
      <c r="C285" s="37" t="s">
        <v>374</v>
      </c>
      <c r="D285" s="38" t="s">
        <v>371</v>
      </c>
    </row>
    <row r="286" spans="1:4" x14ac:dyDescent="0.25">
      <c r="A286" s="20" t="s">
        <v>296</v>
      </c>
      <c r="B286" s="37" t="s">
        <v>376</v>
      </c>
      <c r="C286" s="37" t="s">
        <v>374</v>
      </c>
      <c r="D286" s="38" t="s">
        <v>371</v>
      </c>
    </row>
    <row r="287" spans="1:4" x14ac:dyDescent="0.25">
      <c r="A287" s="20" t="s">
        <v>297</v>
      </c>
      <c r="B287" s="37" t="s">
        <v>376</v>
      </c>
      <c r="C287" s="37" t="s">
        <v>373</v>
      </c>
      <c r="D287" s="38" t="s">
        <v>371</v>
      </c>
    </row>
    <row r="288" spans="1:4" x14ac:dyDescent="0.25">
      <c r="A288" s="20" t="s">
        <v>298</v>
      </c>
      <c r="B288" s="37" t="s">
        <v>377</v>
      </c>
      <c r="C288" s="37" t="s">
        <v>372</v>
      </c>
      <c r="D288" s="38" t="s">
        <v>371</v>
      </c>
    </row>
    <row r="289" spans="1:4" x14ac:dyDescent="0.25">
      <c r="A289" s="20" t="s">
        <v>299</v>
      </c>
      <c r="B289" s="37" t="s">
        <v>376</v>
      </c>
      <c r="C289" s="37" t="s">
        <v>373</v>
      </c>
      <c r="D289" s="38" t="s">
        <v>371</v>
      </c>
    </row>
    <row r="290" spans="1:4" x14ac:dyDescent="0.25">
      <c r="A290" s="20" t="s">
        <v>300</v>
      </c>
      <c r="B290" s="37" t="s">
        <v>377</v>
      </c>
      <c r="C290" s="37" t="s">
        <v>373</v>
      </c>
      <c r="D290" s="38" t="s">
        <v>371</v>
      </c>
    </row>
    <row r="291" spans="1:4" x14ac:dyDescent="0.25">
      <c r="A291" s="20" t="s">
        <v>301</v>
      </c>
      <c r="B291" s="37" t="s">
        <v>376</v>
      </c>
      <c r="C291" s="37" t="s">
        <v>374</v>
      </c>
      <c r="D291" s="38" t="s">
        <v>371</v>
      </c>
    </row>
    <row r="292" spans="1:4" x14ac:dyDescent="0.25">
      <c r="A292" s="20" t="s">
        <v>302</v>
      </c>
      <c r="B292" s="37" t="s">
        <v>376</v>
      </c>
      <c r="C292" s="37" t="s">
        <v>374</v>
      </c>
      <c r="D292" s="38" t="s">
        <v>371</v>
      </c>
    </row>
    <row r="293" spans="1:4" x14ac:dyDescent="0.25">
      <c r="A293" s="20" t="s">
        <v>303</v>
      </c>
      <c r="B293" s="37" t="s">
        <v>376</v>
      </c>
      <c r="C293" s="37" t="s">
        <v>374</v>
      </c>
      <c r="D293" s="38" t="s">
        <v>371</v>
      </c>
    </row>
    <row r="294" spans="1:4" x14ac:dyDescent="0.25">
      <c r="A294" s="20" t="s">
        <v>304</v>
      </c>
      <c r="B294" s="37" t="s">
        <v>377</v>
      </c>
      <c r="C294" s="37" t="s">
        <v>373</v>
      </c>
      <c r="D294" s="38" t="s">
        <v>371</v>
      </c>
    </row>
    <row r="295" spans="1:4" x14ac:dyDescent="0.25">
      <c r="A295" s="20" t="s">
        <v>305</v>
      </c>
      <c r="B295" s="37" t="s">
        <v>376</v>
      </c>
      <c r="C295" s="37" t="s">
        <v>373</v>
      </c>
      <c r="D295" s="38" t="s">
        <v>371</v>
      </c>
    </row>
    <row r="296" spans="1:4" x14ac:dyDescent="0.25">
      <c r="A296" s="20" t="s">
        <v>306</v>
      </c>
      <c r="B296" s="37" t="s">
        <v>376</v>
      </c>
      <c r="C296" s="37" t="s">
        <v>373</v>
      </c>
      <c r="D296" s="38" t="s">
        <v>371</v>
      </c>
    </row>
    <row r="297" spans="1:4" x14ac:dyDescent="0.25">
      <c r="A297" s="20" t="s">
        <v>307</v>
      </c>
      <c r="B297" s="37" t="s">
        <v>376</v>
      </c>
      <c r="C297" s="37" t="s">
        <v>374</v>
      </c>
      <c r="D297" s="38" t="s">
        <v>371</v>
      </c>
    </row>
    <row r="298" spans="1:4" x14ac:dyDescent="0.25">
      <c r="A298" s="20" t="s">
        <v>308</v>
      </c>
      <c r="B298" s="37" t="s">
        <v>377</v>
      </c>
      <c r="C298" s="37" t="s">
        <v>374</v>
      </c>
      <c r="D298" s="38" t="s">
        <v>371</v>
      </c>
    </row>
    <row r="299" spans="1:4" x14ac:dyDescent="0.25">
      <c r="A299" s="20" t="s">
        <v>309</v>
      </c>
      <c r="B299" s="37" t="s">
        <v>376</v>
      </c>
      <c r="C299" s="37" t="s">
        <v>374</v>
      </c>
      <c r="D299" s="38" t="s">
        <v>371</v>
      </c>
    </row>
    <row r="300" spans="1:4" x14ac:dyDescent="0.25">
      <c r="A300" s="20" t="s">
        <v>310</v>
      </c>
      <c r="B300" s="37" t="s">
        <v>377</v>
      </c>
      <c r="C300" s="37" t="s">
        <v>373</v>
      </c>
      <c r="D300" s="38" t="s">
        <v>371</v>
      </c>
    </row>
    <row r="301" spans="1:4" x14ac:dyDescent="0.25">
      <c r="A301" s="20" t="s">
        <v>311</v>
      </c>
      <c r="B301" s="37" t="s">
        <v>375</v>
      </c>
      <c r="C301" s="37" t="s">
        <v>373</v>
      </c>
      <c r="D301" s="38" t="s">
        <v>371</v>
      </c>
    </row>
    <row r="302" spans="1:4" x14ac:dyDescent="0.25">
      <c r="A302" s="20" t="s">
        <v>312</v>
      </c>
      <c r="B302" s="37" t="s">
        <v>375</v>
      </c>
      <c r="C302" s="37" t="s">
        <v>373</v>
      </c>
      <c r="D302" s="38" t="s">
        <v>371</v>
      </c>
    </row>
    <row r="303" spans="1:4" x14ac:dyDescent="0.25">
      <c r="A303" s="20" t="s">
        <v>313</v>
      </c>
      <c r="B303" s="37" t="s">
        <v>376</v>
      </c>
      <c r="C303" s="37" t="s">
        <v>372</v>
      </c>
      <c r="D303" s="38" t="s">
        <v>371</v>
      </c>
    </row>
    <row r="304" spans="1:4" x14ac:dyDescent="0.25">
      <c r="A304" s="20" t="s">
        <v>314</v>
      </c>
      <c r="B304" s="37" t="s">
        <v>376</v>
      </c>
      <c r="C304" s="37" t="s">
        <v>374</v>
      </c>
      <c r="D304" s="38" t="s">
        <v>371</v>
      </c>
    </row>
    <row r="305" spans="1:4" x14ac:dyDescent="0.25">
      <c r="A305" s="20" t="s">
        <v>315</v>
      </c>
      <c r="B305" s="37" t="s">
        <v>376</v>
      </c>
      <c r="C305" s="37" t="s">
        <v>374</v>
      </c>
      <c r="D305" s="38" t="s">
        <v>371</v>
      </c>
    </row>
    <row r="306" spans="1:4" x14ac:dyDescent="0.25">
      <c r="A306" s="20" t="s">
        <v>316</v>
      </c>
      <c r="B306" s="37" t="s">
        <v>375</v>
      </c>
      <c r="C306" s="37" t="s">
        <v>374</v>
      </c>
      <c r="D306" s="38" t="s">
        <v>371</v>
      </c>
    </row>
    <row r="307" spans="1:4" x14ac:dyDescent="0.25">
      <c r="A307" s="20" t="s">
        <v>317</v>
      </c>
      <c r="B307" s="37" t="s">
        <v>375</v>
      </c>
      <c r="C307" s="37" t="s">
        <v>374</v>
      </c>
      <c r="D307" s="38" t="s">
        <v>371</v>
      </c>
    </row>
    <row r="308" spans="1:4" x14ac:dyDescent="0.25">
      <c r="A308" s="20" t="s">
        <v>318</v>
      </c>
      <c r="B308" s="37" t="s">
        <v>375</v>
      </c>
      <c r="C308" s="37" t="s">
        <v>373</v>
      </c>
      <c r="D308" s="38" t="s">
        <v>371</v>
      </c>
    </row>
    <row r="309" spans="1:4" x14ac:dyDescent="0.25">
      <c r="A309" s="20" t="s">
        <v>319</v>
      </c>
      <c r="B309" s="37" t="s">
        <v>376</v>
      </c>
      <c r="C309" s="37" t="s">
        <v>373</v>
      </c>
      <c r="D309" s="38" t="s">
        <v>371</v>
      </c>
    </row>
    <row r="310" spans="1:4" x14ac:dyDescent="0.25">
      <c r="A310" s="20" t="s">
        <v>320</v>
      </c>
      <c r="B310" s="37" t="s">
        <v>375</v>
      </c>
      <c r="C310" s="37" t="s">
        <v>373</v>
      </c>
      <c r="D310" s="38" t="s">
        <v>371</v>
      </c>
    </row>
    <row r="311" spans="1:4" x14ac:dyDescent="0.25">
      <c r="A311" s="20" t="s">
        <v>321</v>
      </c>
      <c r="B311" s="37" t="s">
        <v>376</v>
      </c>
      <c r="C311" s="37" t="s">
        <v>373</v>
      </c>
      <c r="D311" s="38" t="s">
        <v>371</v>
      </c>
    </row>
    <row r="312" spans="1:4" x14ac:dyDescent="0.25">
      <c r="A312" s="20" t="s">
        <v>322</v>
      </c>
      <c r="B312" s="37" t="s">
        <v>376</v>
      </c>
      <c r="C312" s="37" t="s">
        <v>374</v>
      </c>
      <c r="D312" s="38" t="s">
        <v>371</v>
      </c>
    </row>
    <row r="313" spans="1:4" x14ac:dyDescent="0.25">
      <c r="A313" s="20" t="s">
        <v>323</v>
      </c>
      <c r="B313" s="37" t="s">
        <v>375</v>
      </c>
      <c r="C313" s="37" t="s">
        <v>374</v>
      </c>
      <c r="D313" s="38" t="s">
        <v>371</v>
      </c>
    </row>
    <row r="314" spans="1:4" x14ac:dyDescent="0.25">
      <c r="A314" s="20" t="s">
        <v>324</v>
      </c>
      <c r="B314" s="37" t="s">
        <v>375</v>
      </c>
      <c r="C314" s="37" t="s">
        <v>374</v>
      </c>
      <c r="D314" s="38" t="s">
        <v>371</v>
      </c>
    </row>
    <row r="315" spans="1:4" x14ac:dyDescent="0.25">
      <c r="A315" s="20" t="s">
        <v>325</v>
      </c>
      <c r="B315" s="37" t="s">
        <v>375</v>
      </c>
      <c r="C315" s="37" t="s">
        <v>373</v>
      </c>
      <c r="D315" s="38" t="s">
        <v>371</v>
      </c>
    </row>
    <row r="316" spans="1:4" x14ac:dyDescent="0.25">
      <c r="A316" s="20" t="s">
        <v>326</v>
      </c>
      <c r="B316" s="37" t="s">
        <v>375</v>
      </c>
      <c r="C316" s="37" t="s">
        <v>374</v>
      </c>
      <c r="D316" s="38" t="s">
        <v>371</v>
      </c>
    </row>
    <row r="317" spans="1:4" x14ac:dyDescent="0.25">
      <c r="A317" s="20" t="s">
        <v>327</v>
      </c>
      <c r="B317" s="37" t="s">
        <v>375</v>
      </c>
      <c r="C317" s="37" t="s">
        <v>373</v>
      </c>
      <c r="D317" s="38" t="s">
        <v>371</v>
      </c>
    </row>
    <row r="318" spans="1:4" x14ac:dyDescent="0.25">
      <c r="A318" s="20" t="s">
        <v>328</v>
      </c>
      <c r="B318" s="37" t="s">
        <v>375</v>
      </c>
      <c r="C318" s="37" t="s">
        <v>374</v>
      </c>
      <c r="D318" s="38" t="s">
        <v>371</v>
      </c>
    </row>
    <row r="319" spans="1:4" x14ac:dyDescent="0.25">
      <c r="A319" s="20" t="s">
        <v>329</v>
      </c>
      <c r="B319" s="37" t="s">
        <v>375</v>
      </c>
      <c r="C319" s="37" t="s">
        <v>374</v>
      </c>
      <c r="D319" s="38" t="s">
        <v>371</v>
      </c>
    </row>
    <row r="320" spans="1:4" x14ac:dyDescent="0.25">
      <c r="A320" s="20" t="s">
        <v>330</v>
      </c>
      <c r="B320" s="37" t="s">
        <v>375</v>
      </c>
      <c r="C320" s="37" t="s">
        <v>373</v>
      </c>
      <c r="D320" s="38" t="s">
        <v>371</v>
      </c>
    </row>
    <row r="321" spans="1:4" x14ac:dyDescent="0.25">
      <c r="A321" s="20" t="s">
        <v>331</v>
      </c>
      <c r="B321" s="37" t="s">
        <v>376</v>
      </c>
      <c r="C321" s="37" t="s">
        <v>374</v>
      </c>
      <c r="D321" s="38" t="s">
        <v>371</v>
      </c>
    </row>
    <row r="322" spans="1:4" x14ac:dyDescent="0.25">
      <c r="A322" s="20" t="s">
        <v>332</v>
      </c>
      <c r="B322" s="37" t="s">
        <v>375</v>
      </c>
      <c r="C322" s="37" t="s">
        <v>373</v>
      </c>
      <c r="D322" s="38" t="s">
        <v>371</v>
      </c>
    </row>
    <row r="323" spans="1:4" x14ac:dyDescent="0.25">
      <c r="A323" s="20" t="s">
        <v>333</v>
      </c>
      <c r="B323" s="37" t="s">
        <v>376</v>
      </c>
      <c r="C323" s="37" t="s">
        <v>374</v>
      </c>
      <c r="D323" s="38" t="s">
        <v>371</v>
      </c>
    </row>
    <row r="324" spans="1:4" x14ac:dyDescent="0.25">
      <c r="A324" s="20" t="s">
        <v>334</v>
      </c>
      <c r="B324" s="37" t="s">
        <v>375</v>
      </c>
      <c r="C324" s="37" t="s">
        <v>373</v>
      </c>
      <c r="D324" s="38" t="s">
        <v>371</v>
      </c>
    </row>
    <row r="325" spans="1:4" x14ac:dyDescent="0.25">
      <c r="A325" s="20" t="s">
        <v>335</v>
      </c>
      <c r="B325" s="37" t="s">
        <v>376</v>
      </c>
      <c r="C325" s="37" t="s">
        <v>372</v>
      </c>
      <c r="D325" s="38" t="s">
        <v>371</v>
      </c>
    </row>
    <row r="326" spans="1:4" x14ac:dyDescent="0.25">
      <c r="A326" s="20" t="s">
        <v>336</v>
      </c>
      <c r="B326" s="37" t="s">
        <v>375</v>
      </c>
      <c r="C326" s="37" t="s">
        <v>373</v>
      </c>
      <c r="D326" s="38" t="s">
        <v>371</v>
      </c>
    </row>
    <row r="327" spans="1:4" x14ac:dyDescent="0.25">
      <c r="A327" s="20" t="s">
        <v>337</v>
      </c>
      <c r="B327" s="37" t="s">
        <v>375</v>
      </c>
      <c r="C327" s="37" t="s">
        <v>374</v>
      </c>
      <c r="D327" s="38" t="s">
        <v>371</v>
      </c>
    </row>
    <row r="328" spans="1:4" x14ac:dyDescent="0.25">
      <c r="A328" s="20" t="s">
        <v>338</v>
      </c>
      <c r="B328" s="37" t="s">
        <v>375</v>
      </c>
      <c r="C328" s="37" t="s">
        <v>374</v>
      </c>
      <c r="D328" s="38" t="s">
        <v>371</v>
      </c>
    </row>
    <row r="329" spans="1:4" x14ac:dyDescent="0.25">
      <c r="A329" s="20" t="s">
        <v>339</v>
      </c>
      <c r="B329" s="37" t="s">
        <v>375</v>
      </c>
      <c r="C329" s="37" t="s">
        <v>374</v>
      </c>
      <c r="D329" s="38" t="s">
        <v>371</v>
      </c>
    </row>
    <row r="330" spans="1:4" x14ac:dyDescent="0.25">
      <c r="A330" s="20" t="s">
        <v>340</v>
      </c>
      <c r="B330" s="37" t="s">
        <v>375</v>
      </c>
      <c r="C330" s="37" t="s">
        <v>374</v>
      </c>
      <c r="D330" s="38" t="s">
        <v>371</v>
      </c>
    </row>
    <row r="331" spans="1:4" x14ac:dyDescent="0.25">
      <c r="A331" s="20" t="s">
        <v>341</v>
      </c>
      <c r="B331" s="37" t="s">
        <v>375</v>
      </c>
      <c r="C331" s="37" t="s">
        <v>373</v>
      </c>
      <c r="D331" s="38" t="s">
        <v>371</v>
      </c>
    </row>
    <row r="332" spans="1:4" x14ac:dyDescent="0.25">
      <c r="A332" s="20" t="s">
        <v>342</v>
      </c>
      <c r="B332" s="37" t="s">
        <v>375</v>
      </c>
      <c r="C332" s="37" t="s">
        <v>373</v>
      </c>
      <c r="D332" s="38" t="s">
        <v>371</v>
      </c>
    </row>
    <row r="333" spans="1:4" x14ac:dyDescent="0.25">
      <c r="A333" s="20" t="s">
        <v>343</v>
      </c>
      <c r="B333" s="37" t="s">
        <v>375</v>
      </c>
      <c r="C333" s="37" t="s">
        <v>372</v>
      </c>
      <c r="D333" s="38" t="s">
        <v>371</v>
      </c>
    </row>
    <row r="334" spans="1:4" x14ac:dyDescent="0.25">
      <c r="A334" s="20" t="s">
        <v>344</v>
      </c>
      <c r="B334" s="37" t="s">
        <v>375</v>
      </c>
      <c r="C334" s="37" t="s">
        <v>374</v>
      </c>
      <c r="D334" s="38" t="s">
        <v>371</v>
      </c>
    </row>
    <row r="335" spans="1:4" x14ac:dyDescent="0.25">
      <c r="A335" s="20" t="s">
        <v>345</v>
      </c>
      <c r="B335" s="37" t="s">
        <v>375</v>
      </c>
      <c r="C335" s="37" t="s">
        <v>373</v>
      </c>
      <c r="D335" s="38" t="s">
        <v>371</v>
      </c>
    </row>
    <row r="336" spans="1:4" x14ac:dyDescent="0.25">
      <c r="A336" s="20" t="s">
        <v>346</v>
      </c>
      <c r="B336" s="37" t="s">
        <v>376</v>
      </c>
      <c r="C336" s="37" t="s">
        <v>374</v>
      </c>
      <c r="D336" s="38" t="s">
        <v>371</v>
      </c>
    </row>
    <row r="337" spans="1:4" x14ac:dyDescent="0.25">
      <c r="A337" s="20" t="s">
        <v>347</v>
      </c>
      <c r="B337" s="37" t="s">
        <v>375</v>
      </c>
      <c r="C337" s="37" t="s">
        <v>374</v>
      </c>
      <c r="D337" s="38" t="s">
        <v>371</v>
      </c>
    </row>
    <row r="338" spans="1:4" x14ac:dyDescent="0.25">
      <c r="A338" s="20" t="s">
        <v>348</v>
      </c>
      <c r="B338" s="37" t="s">
        <v>375</v>
      </c>
      <c r="C338" s="37" t="s">
        <v>374</v>
      </c>
      <c r="D338" s="38" t="s">
        <v>371</v>
      </c>
    </row>
    <row r="339" spans="1:4" x14ac:dyDescent="0.25">
      <c r="A339" s="20" t="s">
        <v>349</v>
      </c>
      <c r="B339" s="37" t="s">
        <v>375</v>
      </c>
      <c r="C339" s="37" t="s">
        <v>374</v>
      </c>
      <c r="D339" s="38" t="s">
        <v>371</v>
      </c>
    </row>
    <row r="340" spans="1:4" x14ac:dyDescent="0.25">
      <c r="A340" s="20" t="s">
        <v>350</v>
      </c>
      <c r="B340" s="37" t="s">
        <v>375</v>
      </c>
      <c r="C340" s="37" t="s">
        <v>374</v>
      </c>
      <c r="D340" s="38" t="s">
        <v>371</v>
      </c>
    </row>
    <row r="341" spans="1:4" x14ac:dyDescent="0.25">
      <c r="A341" s="20" t="s">
        <v>351</v>
      </c>
      <c r="B341" s="37" t="s">
        <v>375</v>
      </c>
      <c r="C341" s="37" t="s">
        <v>373</v>
      </c>
      <c r="D341" s="38" t="s">
        <v>371</v>
      </c>
    </row>
    <row r="342" spans="1:4" x14ac:dyDescent="0.25">
      <c r="A342" s="20" t="s">
        <v>352</v>
      </c>
      <c r="B342" s="37" t="s">
        <v>375</v>
      </c>
      <c r="C342" s="37" t="s">
        <v>374</v>
      </c>
      <c r="D342" s="38" t="s">
        <v>371</v>
      </c>
    </row>
    <row r="343" spans="1:4" x14ac:dyDescent="0.25">
      <c r="A343" s="20" t="s">
        <v>353</v>
      </c>
      <c r="B343" s="37" t="s">
        <v>375</v>
      </c>
      <c r="C343" s="37" t="s">
        <v>374</v>
      </c>
      <c r="D343" s="38" t="s">
        <v>371</v>
      </c>
    </row>
    <row r="344" spans="1:4" x14ac:dyDescent="0.25">
      <c r="A344" s="20" t="s">
        <v>354</v>
      </c>
      <c r="B344" s="37" t="s">
        <v>375</v>
      </c>
      <c r="C344" s="37" t="s">
        <v>374</v>
      </c>
      <c r="D344" s="38" t="s">
        <v>371</v>
      </c>
    </row>
    <row r="345" spans="1:4" x14ac:dyDescent="0.25">
      <c r="A345" s="20" t="s">
        <v>355</v>
      </c>
      <c r="B345" s="37" t="s">
        <v>375</v>
      </c>
      <c r="C345" s="37" t="s">
        <v>374</v>
      </c>
      <c r="D345" s="38" t="s">
        <v>371</v>
      </c>
    </row>
    <row r="346" spans="1:4" x14ac:dyDescent="0.25">
      <c r="A346" s="20" t="s">
        <v>356</v>
      </c>
      <c r="B346" s="37" t="s">
        <v>376</v>
      </c>
      <c r="C346" s="37" t="s">
        <v>373</v>
      </c>
      <c r="D346" s="38" t="s">
        <v>371</v>
      </c>
    </row>
    <row r="347" spans="1:4" ht="15.75" thickBot="1" x14ac:dyDescent="0.3">
      <c r="A347" s="21" t="s">
        <v>357</v>
      </c>
      <c r="B347" s="39" t="s">
        <v>376</v>
      </c>
      <c r="C347" s="39" t="s">
        <v>374</v>
      </c>
      <c r="D347" s="40" t="s">
        <v>371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AB0F-0532-4D5D-8175-3D44DD8BEF9D}">
  <dimension ref="A1:E277"/>
  <sheetViews>
    <sheetView topLeftCell="A36" workbookViewId="0">
      <selection activeCell="G272" sqref="G272"/>
    </sheetView>
  </sheetViews>
  <sheetFormatPr defaultRowHeight="15" x14ac:dyDescent="0.25"/>
  <cols>
    <col min="1" max="1" width="26.7109375" style="24" customWidth="1"/>
    <col min="2" max="4" width="15.7109375" customWidth="1"/>
    <col min="5" max="5" width="50.7109375" customWidth="1"/>
  </cols>
  <sheetData>
    <row r="1" spans="1:5" ht="15.75" thickBot="1" x14ac:dyDescent="0.3">
      <c r="A1" s="25" t="s">
        <v>3</v>
      </c>
      <c r="B1" s="27" t="s">
        <v>369</v>
      </c>
      <c r="C1" s="27" t="s">
        <v>370</v>
      </c>
      <c r="D1" s="28" t="s">
        <v>8</v>
      </c>
      <c r="E1" s="26" t="s">
        <v>4</v>
      </c>
    </row>
    <row r="2" spans="1:5" x14ac:dyDescent="0.25">
      <c r="A2" s="41">
        <v>10</v>
      </c>
      <c r="B2" s="42" t="s">
        <v>375</v>
      </c>
      <c r="C2" s="42" t="s">
        <v>374</v>
      </c>
      <c r="D2" s="42" t="s">
        <v>371</v>
      </c>
      <c r="E2" s="43">
        <v>400</v>
      </c>
    </row>
    <row r="3" spans="1:5" x14ac:dyDescent="0.25">
      <c r="A3" s="41">
        <v>15</v>
      </c>
      <c r="B3" s="42" t="s">
        <v>375</v>
      </c>
      <c r="C3" s="42" t="s">
        <v>374</v>
      </c>
      <c r="D3" s="44" t="s">
        <v>371</v>
      </c>
      <c r="E3" s="45">
        <v>600</v>
      </c>
    </row>
    <row r="4" spans="1:5" x14ac:dyDescent="0.25">
      <c r="A4" s="46">
        <v>20</v>
      </c>
      <c r="B4" s="44" t="s">
        <v>375</v>
      </c>
      <c r="C4" s="44" t="s">
        <v>374</v>
      </c>
      <c r="D4" s="44" t="s">
        <v>371</v>
      </c>
      <c r="E4" s="45">
        <v>800</v>
      </c>
    </row>
    <row r="5" spans="1:5" x14ac:dyDescent="0.25">
      <c r="A5" s="46">
        <v>25</v>
      </c>
      <c r="B5" s="44" t="s">
        <v>375</v>
      </c>
      <c r="C5" s="44" t="s">
        <v>374</v>
      </c>
      <c r="D5" s="44" t="s">
        <v>371</v>
      </c>
      <c r="E5" s="45">
        <v>1100</v>
      </c>
    </row>
    <row r="6" spans="1:5" x14ac:dyDescent="0.25">
      <c r="A6" s="46">
        <v>30</v>
      </c>
      <c r="B6" s="44" t="s">
        <v>375</v>
      </c>
      <c r="C6" s="44" t="s">
        <v>374</v>
      </c>
      <c r="D6" s="44" t="s">
        <v>371</v>
      </c>
      <c r="E6" s="45">
        <v>1400</v>
      </c>
    </row>
    <row r="7" spans="1:5" x14ac:dyDescent="0.25">
      <c r="A7" s="46">
        <v>35</v>
      </c>
      <c r="B7" s="44" t="s">
        <v>375</v>
      </c>
      <c r="C7" s="44" t="s">
        <v>374</v>
      </c>
      <c r="D7" s="44" t="s">
        <v>371</v>
      </c>
      <c r="E7" s="45">
        <v>1700</v>
      </c>
    </row>
    <row r="8" spans="1:5" x14ac:dyDescent="0.25">
      <c r="A8" s="46">
        <v>40</v>
      </c>
      <c r="B8" s="44" t="s">
        <v>375</v>
      </c>
      <c r="C8" s="44" t="s">
        <v>374</v>
      </c>
      <c r="D8" s="44" t="s">
        <v>371</v>
      </c>
      <c r="E8" s="45">
        <v>2000</v>
      </c>
    </row>
    <row r="9" spans="1:5" x14ac:dyDescent="0.25">
      <c r="A9" s="46">
        <v>45</v>
      </c>
      <c r="B9" s="44" t="s">
        <v>375</v>
      </c>
      <c r="C9" s="44" t="s">
        <v>374</v>
      </c>
      <c r="D9" s="44" t="s">
        <v>371</v>
      </c>
      <c r="E9" s="45">
        <v>2500</v>
      </c>
    </row>
    <row r="10" spans="1:5" x14ac:dyDescent="0.25">
      <c r="A10" s="46">
        <v>50</v>
      </c>
      <c r="B10" s="44" t="s">
        <v>375</v>
      </c>
      <c r="C10" s="44" t="s">
        <v>374</v>
      </c>
      <c r="D10" s="44" t="s">
        <v>371</v>
      </c>
      <c r="E10" s="45">
        <v>3000</v>
      </c>
    </row>
    <row r="11" spans="1:5" x14ac:dyDescent="0.25">
      <c r="A11" s="46">
        <v>55</v>
      </c>
      <c r="B11" s="44" t="s">
        <v>375</v>
      </c>
      <c r="C11" s="44" t="s">
        <v>374</v>
      </c>
      <c r="D11" s="44" t="s">
        <v>371</v>
      </c>
      <c r="E11" s="45">
        <v>3500</v>
      </c>
    </row>
    <row r="12" spans="1:5" x14ac:dyDescent="0.25">
      <c r="A12" s="46">
        <v>60</v>
      </c>
      <c r="B12" s="44" t="s">
        <v>375</v>
      </c>
      <c r="C12" s="44" t="s">
        <v>374</v>
      </c>
      <c r="D12" s="44" t="s">
        <v>371</v>
      </c>
      <c r="E12" s="45">
        <v>4000</v>
      </c>
    </row>
    <row r="13" spans="1:5" x14ac:dyDescent="0.25">
      <c r="A13" s="46">
        <v>65</v>
      </c>
      <c r="B13" s="44" t="s">
        <v>375</v>
      </c>
      <c r="C13" s="44" t="s">
        <v>374</v>
      </c>
      <c r="D13" s="44" t="s">
        <v>371</v>
      </c>
      <c r="E13" s="45">
        <v>4500</v>
      </c>
    </row>
    <row r="14" spans="1:5" x14ac:dyDescent="0.25">
      <c r="A14" s="46">
        <v>70</v>
      </c>
      <c r="B14" s="44" t="s">
        <v>375</v>
      </c>
      <c r="C14" s="44" t="s">
        <v>374</v>
      </c>
      <c r="D14" s="44" t="s">
        <v>371</v>
      </c>
      <c r="E14" s="45">
        <v>5000</v>
      </c>
    </row>
    <row r="15" spans="1:5" x14ac:dyDescent="0.25">
      <c r="A15" s="46">
        <v>75</v>
      </c>
      <c r="B15" s="44" t="s">
        <v>375</v>
      </c>
      <c r="C15" s="44" t="s">
        <v>374</v>
      </c>
      <c r="D15" s="44" t="s">
        <v>371</v>
      </c>
      <c r="E15" s="45">
        <v>5500</v>
      </c>
    </row>
    <row r="16" spans="1:5" x14ac:dyDescent="0.25">
      <c r="A16" s="46">
        <v>80</v>
      </c>
      <c r="B16" s="44" t="s">
        <v>375</v>
      </c>
      <c r="C16" s="44" t="s">
        <v>374</v>
      </c>
      <c r="D16" s="44" t="s">
        <v>371</v>
      </c>
      <c r="E16" s="45">
        <v>6000</v>
      </c>
    </row>
    <row r="17" spans="1:5" x14ac:dyDescent="0.25">
      <c r="A17" s="46">
        <v>85</v>
      </c>
      <c r="B17" s="44" t="s">
        <v>375</v>
      </c>
      <c r="C17" s="44" t="s">
        <v>374</v>
      </c>
      <c r="D17" s="44" t="s">
        <v>371</v>
      </c>
      <c r="E17" s="45">
        <v>6000</v>
      </c>
    </row>
    <row r="18" spans="1:5" x14ac:dyDescent="0.25">
      <c r="A18" s="46">
        <v>90</v>
      </c>
      <c r="B18" s="44" t="s">
        <v>375</v>
      </c>
      <c r="C18" s="44" t="s">
        <v>374</v>
      </c>
      <c r="D18" s="44" t="s">
        <v>371</v>
      </c>
      <c r="E18" s="45">
        <v>6000</v>
      </c>
    </row>
    <row r="19" spans="1:5" x14ac:dyDescent="0.25">
      <c r="A19" s="46">
        <v>95</v>
      </c>
      <c r="B19" s="44" t="s">
        <v>375</v>
      </c>
      <c r="C19" s="44" t="s">
        <v>374</v>
      </c>
      <c r="D19" s="44" t="s">
        <v>371</v>
      </c>
      <c r="E19" s="45">
        <v>6000</v>
      </c>
    </row>
    <row r="20" spans="1:5" ht="15.75" thickBot="1" x14ac:dyDescent="0.3">
      <c r="A20" s="47">
        <v>100</v>
      </c>
      <c r="B20" s="48" t="s">
        <v>375</v>
      </c>
      <c r="C20" s="48" t="s">
        <v>374</v>
      </c>
      <c r="D20" s="48" t="s">
        <v>371</v>
      </c>
      <c r="E20" s="49">
        <v>6000</v>
      </c>
    </row>
    <row r="21" spans="1:5" ht="15.75" thickTop="1" x14ac:dyDescent="0.25">
      <c r="A21" s="41">
        <v>10</v>
      </c>
      <c r="B21" s="42" t="s">
        <v>375</v>
      </c>
      <c r="C21" s="42" t="s">
        <v>373</v>
      </c>
      <c r="D21" s="42" t="s">
        <v>371</v>
      </c>
      <c r="E21" s="50">
        <v>75</v>
      </c>
    </row>
    <row r="22" spans="1:5" x14ac:dyDescent="0.25">
      <c r="A22" s="41">
        <v>15</v>
      </c>
      <c r="B22" s="42" t="s">
        <v>375</v>
      </c>
      <c r="C22" s="42" t="s">
        <v>373</v>
      </c>
      <c r="D22" s="51" t="s">
        <v>371</v>
      </c>
      <c r="E22" s="68">
        <v>113</v>
      </c>
    </row>
    <row r="23" spans="1:5" x14ac:dyDescent="0.25">
      <c r="A23" s="46">
        <v>20</v>
      </c>
      <c r="B23" s="44" t="s">
        <v>375</v>
      </c>
      <c r="C23" s="42" t="s">
        <v>373</v>
      </c>
      <c r="D23" s="52" t="s">
        <v>371</v>
      </c>
      <c r="E23" s="68">
        <v>150</v>
      </c>
    </row>
    <row r="24" spans="1:5" x14ac:dyDescent="0.25">
      <c r="A24" s="46">
        <v>25</v>
      </c>
      <c r="B24" s="44" t="s">
        <v>375</v>
      </c>
      <c r="C24" s="42" t="s">
        <v>373</v>
      </c>
      <c r="D24" s="52" t="s">
        <v>371</v>
      </c>
      <c r="E24" s="68">
        <v>313</v>
      </c>
    </row>
    <row r="25" spans="1:5" x14ac:dyDescent="0.25">
      <c r="A25" s="46">
        <v>30</v>
      </c>
      <c r="B25" s="44" t="s">
        <v>375</v>
      </c>
      <c r="C25" s="42" t="s">
        <v>373</v>
      </c>
      <c r="D25" s="52" t="s">
        <v>371</v>
      </c>
      <c r="E25" s="68">
        <v>475</v>
      </c>
    </row>
    <row r="26" spans="1:5" x14ac:dyDescent="0.25">
      <c r="A26" s="46">
        <v>35</v>
      </c>
      <c r="B26" s="44" t="s">
        <v>375</v>
      </c>
      <c r="C26" s="42" t="s">
        <v>373</v>
      </c>
      <c r="D26" s="52" t="s">
        <v>371</v>
      </c>
      <c r="E26" s="68">
        <v>638</v>
      </c>
    </row>
    <row r="27" spans="1:5" x14ac:dyDescent="0.25">
      <c r="A27" s="46">
        <v>40</v>
      </c>
      <c r="B27" s="44" t="s">
        <v>375</v>
      </c>
      <c r="C27" s="42" t="s">
        <v>373</v>
      </c>
      <c r="D27" s="52" t="s">
        <v>371</v>
      </c>
      <c r="E27" s="45">
        <v>800</v>
      </c>
    </row>
    <row r="28" spans="1:5" x14ac:dyDescent="0.25">
      <c r="A28" s="46">
        <v>45</v>
      </c>
      <c r="B28" s="44" t="s">
        <v>375</v>
      </c>
      <c r="C28" s="42" t="s">
        <v>373</v>
      </c>
      <c r="D28" s="52" t="s">
        <v>371</v>
      </c>
      <c r="E28" s="45">
        <v>1100</v>
      </c>
    </row>
    <row r="29" spans="1:5" x14ac:dyDescent="0.25">
      <c r="A29" s="46">
        <v>50</v>
      </c>
      <c r="B29" s="44" t="s">
        <v>375</v>
      </c>
      <c r="C29" s="42" t="s">
        <v>373</v>
      </c>
      <c r="D29" s="52" t="s">
        <v>371</v>
      </c>
      <c r="E29" s="45">
        <v>1400</v>
      </c>
    </row>
    <row r="30" spans="1:5" x14ac:dyDescent="0.25">
      <c r="A30" s="46">
        <v>55</v>
      </c>
      <c r="B30" s="44" t="s">
        <v>375</v>
      </c>
      <c r="C30" s="42" t="s">
        <v>373</v>
      </c>
      <c r="D30" s="52" t="s">
        <v>371</v>
      </c>
      <c r="E30" s="45">
        <v>1700</v>
      </c>
    </row>
    <row r="31" spans="1:5" x14ac:dyDescent="0.25">
      <c r="A31" s="46">
        <v>60</v>
      </c>
      <c r="B31" s="44" t="s">
        <v>375</v>
      </c>
      <c r="C31" s="42" t="s">
        <v>373</v>
      </c>
      <c r="D31" s="52" t="s">
        <v>371</v>
      </c>
      <c r="E31" s="45">
        <v>2000</v>
      </c>
    </row>
    <row r="32" spans="1:5" x14ac:dyDescent="0.25">
      <c r="A32" s="46">
        <v>65</v>
      </c>
      <c r="B32" s="44" t="s">
        <v>375</v>
      </c>
      <c r="C32" s="42" t="s">
        <v>373</v>
      </c>
      <c r="D32" s="52" t="s">
        <v>371</v>
      </c>
      <c r="E32" s="45">
        <v>2500</v>
      </c>
    </row>
    <row r="33" spans="1:5" x14ac:dyDescent="0.25">
      <c r="A33" s="46">
        <v>70</v>
      </c>
      <c r="B33" s="44" t="s">
        <v>375</v>
      </c>
      <c r="C33" s="42" t="s">
        <v>373</v>
      </c>
      <c r="D33" s="52" t="s">
        <v>371</v>
      </c>
      <c r="E33" s="45">
        <v>3000</v>
      </c>
    </row>
    <row r="34" spans="1:5" x14ac:dyDescent="0.25">
      <c r="A34" s="46">
        <v>75</v>
      </c>
      <c r="B34" s="44" t="s">
        <v>375</v>
      </c>
      <c r="C34" s="42" t="s">
        <v>373</v>
      </c>
      <c r="D34" s="52" t="s">
        <v>371</v>
      </c>
      <c r="E34" s="45">
        <v>3500</v>
      </c>
    </row>
    <row r="35" spans="1:5" x14ac:dyDescent="0.25">
      <c r="A35" s="46">
        <v>80</v>
      </c>
      <c r="B35" s="44" t="s">
        <v>375</v>
      </c>
      <c r="C35" s="42" t="s">
        <v>373</v>
      </c>
      <c r="D35" s="52" t="s">
        <v>371</v>
      </c>
      <c r="E35" s="53">
        <v>4000</v>
      </c>
    </row>
    <row r="36" spans="1:5" x14ac:dyDescent="0.25">
      <c r="A36" s="46">
        <v>85</v>
      </c>
      <c r="B36" s="44" t="s">
        <v>375</v>
      </c>
      <c r="C36" s="42" t="s">
        <v>373</v>
      </c>
      <c r="D36" s="52" t="s">
        <v>371</v>
      </c>
      <c r="E36" s="53">
        <v>4000</v>
      </c>
    </row>
    <row r="37" spans="1:5" x14ac:dyDescent="0.25">
      <c r="A37" s="46">
        <v>90</v>
      </c>
      <c r="B37" s="44" t="s">
        <v>375</v>
      </c>
      <c r="C37" s="42" t="s">
        <v>373</v>
      </c>
      <c r="D37" s="52" t="s">
        <v>371</v>
      </c>
      <c r="E37" s="53">
        <v>4000</v>
      </c>
    </row>
    <row r="38" spans="1:5" x14ac:dyDescent="0.25">
      <c r="A38" s="46">
        <v>95</v>
      </c>
      <c r="B38" s="44" t="s">
        <v>375</v>
      </c>
      <c r="C38" s="42" t="s">
        <v>373</v>
      </c>
      <c r="D38" s="52" t="s">
        <v>371</v>
      </c>
      <c r="E38" s="53">
        <v>4000</v>
      </c>
    </row>
    <row r="39" spans="1:5" ht="15.75" thickBot="1" x14ac:dyDescent="0.3">
      <c r="A39" s="47">
        <v>100</v>
      </c>
      <c r="B39" s="48" t="s">
        <v>375</v>
      </c>
      <c r="C39" s="48" t="s">
        <v>373</v>
      </c>
      <c r="D39" s="54" t="s">
        <v>371</v>
      </c>
      <c r="E39" s="55">
        <v>4000</v>
      </c>
    </row>
    <row r="40" spans="1:5" ht="15.75" thickTop="1" x14ac:dyDescent="0.25">
      <c r="A40" s="41">
        <v>10</v>
      </c>
      <c r="B40" s="42" t="s">
        <v>375</v>
      </c>
      <c r="C40" s="42" t="s">
        <v>372</v>
      </c>
      <c r="D40" s="42" t="s">
        <v>371</v>
      </c>
      <c r="E40" s="56">
        <v>25</v>
      </c>
    </row>
    <row r="41" spans="1:5" x14ac:dyDescent="0.25">
      <c r="A41" s="41">
        <v>15</v>
      </c>
      <c r="B41" s="42" t="s">
        <v>375</v>
      </c>
      <c r="C41" s="42" t="s">
        <v>372</v>
      </c>
      <c r="D41" s="51" t="s">
        <v>371</v>
      </c>
      <c r="E41" s="68">
        <v>38</v>
      </c>
    </row>
    <row r="42" spans="1:5" x14ac:dyDescent="0.25">
      <c r="A42" s="46">
        <v>20</v>
      </c>
      <c r="B42" s="44" t="s">
        <v>375</v>
      </c>
      <c r="C42" s="42" t="s">
        <v>372</v>
      </c>
      <c r="D42" s="52" t="s">
        <v>371</v>
      </c>
      <c r="E42" s="68">
        <v>50</v>
      </c>
    </row>
    <row r="43" spans="1:5" x14ac:dyDescent="0.25">
      <c r="A43" s="46">
        <v>25</v>
      </c>
      <c r="B43" s="44" t="s">
        <v>375</v>
      </c>
      <c r="C43" s="42" t="s">
        <v>372</v>
      </c>
      <c r="D43" s="52" t="s">
        <v>371</v>
      </c>
      <c r="E43" s="68">
        <v>75</v>
      </c>
    </row>
    <row r="44" spans="1:5" x14ac:dyDescent="0.25">
      <c r="A44" s="46">
        <v>30</v>
      </c>
      <c r="B44" s="44" t="s">
        <v>375</v>
      </c>
      <c r="C44" s="42" t="s">
        <v>372</v>
      </c>
      <c r="D44" s="52" t="s">
        <v>371</v>
      </c>
      <c r="E44" s="68">
        <v>100</v>
      </c>
    </row>
    <row r="45" spans="1:5" x14ac:dyDescent="0.25">
      <c r="A45" s="46">
        <v>35</v>
      </c>
      <c r="B45" s="44" t="s">
        <v>375</v>
      </c>
      <c r="C45" s="42" t="s">
        <v>372</v>
      </c>
      <c r="D45" s="52" t="s">
        <v>371</v>
      </c>
      <c r="E45" s="68">
        <v>125</v>
      </c>
    </row>
    <row r="46" spans="1:5" x14ac:dyDescent="0.25">
      <c r="A46" s="46">
        <v>40</v>
      </c>
      <c r="B46" s="44" t="s">
        <v>375</v>
      </c>
      <c r="C46" s="42" t="s">
        <v>372</v>
      </c>
      <c r="D46" s="52" t="s">
        <v>371</v>
      </c>
      <c r="E46" s="68">
        <v>150</v>
      </c>
    </row>
    <row r="47" spans="1:5" x14ac:dyDescent="0.25">
      <c r="A47" s="46">
        <v>45</v>
      </c>
      <c r="B47" s="44" t="s">
        <v>375</v>
      </c>
      <c r="C47" s="42" t="s">
        <v>372</v>
      </c>
      <c r="D47" s="52" t="s">
        <v>371</v>
      </c>
      <c r="E47" s="68">
        <v>213</v>
      </c>
    </row>
    <row r="48" spans="1:5" x14ac:dyDescent="0.25">
      <c r="A48" s="46">
        <v>50</v>
      </c>
      <c r="B48" s="44" t="s">
        <v>375</v>
      </c>
      <c r="C48" s="42" t="s">
        <v>372</v>
      </c>
      <c r="D48" s="52" t="s">
        <v>371</v>
      </c>
      <c r="E48" s="68">
        <v>275</v>
      </c>
    </row>
    <row r="49" spans="1:5" x14ac:dyDescent="0.25">
      <c r="A49" s="46">
        <v>55</v>
      </c>
      <c r="B49" s="44" t="s">
        <v>375</v>
      </c>
      <c r="C49" s="42" t="s">
        <v>372</v>
      </c>
      <c r="D49" s="52" t="s">
        <v>371</v>
      </c>
      <c r="E49" s="68">
        <v>338</v>
      </c>
    </row>
    <row r="50" spans="1:5" x14ac:dyDescent="0.25">
      <c r="A50" s="46">
        <v>60</v>
      </c>
      <c r="B50" s="44" t="s">
        <v>375</v>
      </c>
      <c r="C50" s="42" t="s">
        <v>372</v>
      </c>
      <c r="D50" s="52" t="s">
        <v>371</v>
      </c>
      <c r="E50" s="45">
        <v>400</v>
      </c>
    </row>
    <row r="51" spans="1:5" x14ac:dyDescent="0.25">
      <c r="A51" s="46">
        <v>65</v>
      </c>
      <c r="B51" s="44" t="s">
        <v>375</v>
      </c>
      <c r="C51" s="42" t="s">
        <v>372</v>
      </c>
      <c r="D51" s="52" t="s">
        <v>371</v>
      </c>
      <c r="E51" s="45">
        <v>500</v>
      </c>
    </row>
    <row r="52" spans="1:5" x14ac:dyDescent="0.25">
      <c r="A52" s="46">
        <v>70</v>
      </c>
      <c r="B52" s="44" t="s">
        <v>375</v>
      </c>
      <c r="C52" s="42" t="s">
        <v>372</v>
      </c>
      <c r="D52" s="52" t="s">
        <v>371</v>
      </c>
      <c r="E52" s="45">
        <v>600</v>
      </c>
    </row>
    <row r="53" spans="1:5" x14ac:dyDescent="0.25">
      <c r="A53" s="46">
        <v>75</v>
      </c>
      <c r="B53" s="44" t="s">
        <v>375</v>
      </c>
      <c r="C53" s="42" t="s">
        <v>372</v>
      </c>
      <c r="D53" s="52" t="s">
        <v>371</v>
      </c>
      <c r="E53" s="45">
        <v>700</v>
      </c>
    </row>
    <row r="54" spans="1:5" x14ac:dyDescent="0.25">
      <c r="A54" s="46">
        <v>80</v>
      </c>
      <c r="B54" s="44" t="s">
        <v>375</v>
      </c>
      <c r="C54" s="42" t="s">
        <v>372</v>
      </c>
      <c r="D54" s="52" t="s">
        <v>371</v>
      </c>
      <c r="E54" s="53">
        <v>800</v>
      </c>
    </row>
    <row r="55" spans="1:5" x14ac:dyDescent="0.25">
      <c r="A55" s="46">
        <v>85</v>
      </c>
      <c r="B55" s="44" t="s">
        <v>375</v>
      </c>
      <c r="C55" s="42" t="s">
        <v>372</v>
      </c>
      <c r="D55" s="52" t="s">
        <v>371</v>
      </c>
      <c r="E55" s="53">
        <v>800</v>
      </c>
    </row>
    <row r="56" spans="1:5" x14ac:dyDescent="0.25">
      <c r="A56" s="46">
        <v>90</v>
      </c>
      <c r="B56" s="44" t="s">
        <v>375</v>
      </c>
      <c r="C56" s="42" t="s">
        <v>372</v>
      </c>
      <c r="D56" s="52" t="s">
        <v>371</v>
      </c>
      <c r="E56" s="53">
        <v>800</v>
      </c>
    </row>
    <row r="57" spans="1:5" x14ac:dyDescent="0.25">
      <c r="A57" s="46">
        <v>95</v>
      </c>
      <c r="B57" s="44" t="s">
        <v>375</v>
      </c>
      <c r="C57" s="42" t="s">
        <v>372</v>
      </c>
      <c r="D57" s="52" t="s">
        <v>371</v>
      </c>
      <c r="E57" s="53">
        <v>800</v>
      </c>
    </row>
    <row r="58" spans="1:5" ht="15.75" thickBot="1" x14ac:dyDescent="0.3">
      <c r="A58" s="47">
        <v>100</v>
      </c>
      <c r="B58" s="48" t="s">
        <v>375</v>
      </c>
      <c r="C58" s="48" t="s">
        <v>372</v>
      </c>
      <c r="D58" s="54" t="s">
        <v>371</v>
      </c>
      <c r="E58" s="55">
        <v>800</v>
      </c>
    </row>
    <row r="59" spans="1:5" ht="15.75" thickTop="1" x14ac:dyDescent="0.25">
      <c r="A59" s="41">
        <v>10</v>
      </c>
      <c r="B59" s="42" t="s">
        <v>376</v>
      </c>
      <c r="C59" s="42" t="s">
        <v>374</v>
      </c>
      <c r="D59" s="42" t="s">
        <v>371</v>
      </c>
      <c r="E59" s="56">
        <v>75</v>
      </c>
    </row>
    <row r="60" spans="1:5" x14ac:dyDescent="0.25">
      <c r="A60" s="41">
        <v>15</v>
      </c>
      <c r="B60" s="42" t="s">
        <v>376</v>
      </c>
      <c r="C60" s="42" t="s">
        <v>374</v>
      </c>
      <c r="D60" s="51" t="s">
        <v>371</v>
      </c>
      <c r="E60" s="68">
        <v>113</v>
      </c>
    </row>
    <row r="61" spans="1:5" x14ac:dyDescent="0.25">
      <c r="A61" s="46">
        <v>20</v>
      </c>
      <c r="B61" s="42" t="s">
        <v>376</v>
      </c>
      <c r="C61" s="44" t="s">
        <v>374</v>
      </c>
      <c r="D61" s="52" t="s">
        <v>371</v>
      </c>
      <c r="E61" s="68">
        <v>150</v>
      </c>
    </row>
    <row r="62" spans="1:5" x14ac:dyDescent="0.25">
      <c r="A62" s="46">
        <v>25</v>
      </c>
      <c r="B62" s="42" t="s">
        <v>376</v>
      </c>
      <c r="C62" s="44" t="s">
        <v>374</v>
      </c>
      <c r="D62" s="52" t="s">
        <v>371</v>
      </c>
      <c r="E62" s="68">
        <v>213</v>
      </c>
    </row>
    <row r="63" spans="1:5" x14ac:dyDescent="0.25">
      <c r="A63" s="46">
        <v>30</v>
      </c>
      <c r="B63" s="42" t="s">
        <v>376</v>
      </c>
      <c r="C63" s="44" t="s">
        <v>374</v>
      </c>
      <c r="D63" s="52" t="s">
        <v>371</v>
      </c>
      <c r="E63" s="68">
        <v>275</v>
      </c>
    </row>
    <row r="64" spans="1:5" x14ac:dyDescent="0.25">
      <c r="A64" s="46">
        <v>35</v>
      </c>
      <c r="B64" s="42" t="s">
        <v>376</v>
      </c>
      <c r="C64" s="44" t="s">
        <v>374</v>
      </c>
      <c r="D64" s="52" t="s">
        <v>371</v>
      </c>
      <c r="E64" s="68">
        <v>338</v>
      </c>
    </row>
    <row r="65" spans="1:5" x14ac:dyDescent="0.25">
      <c r="A65" s="46">
        <v>40</v>
      </c>
      <c r="B65" s="42" t="s">
        <v>376</v>
      </c>
      <c r="C65" s="44" t="s">
        <v>374</v>
      </c>
      <c r="D65" s="52" t="s">
        <v>371</v>
      </c>
      <c r="E65" s="45">
        <v>400</v>
      </c>
    </row>
    <row r="66" spans="1:5" x14ac:dyDescent="0.25">
      <c r="A66" s="46">
        <v>45</v>
      </c>
      <c r="B66" s="42" t="s">
        <v>376</v>
      </c>
      <c r="C66" s="44" t="s">
        <v>374</v>
      </c>
      <c r="D66" s="52" t="s">
        <v>371</v>
      </c>
      <c r="E66" s="45">
        <v>500</v>
      </c>
    </row>
    <row r="67" spans="1:5" x14ac:dyDescent="0.25">
      <c r="A67" s="46">
        <v>50</v>
      </c>
      <c r="B67" s="42" t="s">
        <v>376</v>
      </c>
      <c r="C67" s="44" t="s">
        <v>374</v>
      </c>
      <c r="D67" s="52" t="s">
        <v>371</v>
      </c>
      <c r="E67" s="45">
        <v>600</v>
      </c>
    </row>
    <row r="68" spans="1:5" x14ac:dyDescent="0.25">
      <c r="A68" s="46">
        <v>55</v>
      </c>
      <c r="B68" s="42" t="s">
        <v>376</v>
      </c>
      <c r="C68" s="44" t="s">
        <v>374</v>
      </c>
      <c r="D68" s="52" t="s">
        <v>371</v>
      </c>
      <c r="E68" s="45">
        <v>700</v>
      </c>
    </row>
    <row r="69" spans="1:5" x14ac:dyDescent="0.25">
      <c r="A69" s="46">
        <v>60</v>
      </c>
      <c r="B69" s="42" t="s">
        <v>376</v>
      </c>
      <c r="C69" s="44" t="s">
        <v>374</v>
      </c>
      <c r="D69" s="52" t="s">
        <v>371</v>
      </c>
      <c r="E69" s="45">
        <v>800</v>
      </c>
    </row>
    <row r="70" spans="1:5" x14ac:dyDescent="0.25">
      <c r="A70" s="46">
        <v>65</v>
      </c>
      <c r="B70" s="42" t="s">
        <v>376</v>
      </c>
      <c r="C70" s="44" t="s">
        <v>374</v>
      </c>
      <c r="D70" s="52" t="s">
        <v>371</v>
      </c>
      <c r="E70" s="45">
        <v>1100</v>
      </c>
    </row>
    <row r="71" spans="1:5" x14ac:dyDescent="0.25">
      <c r="A71" s="46">
        <v>70</v>
      </c>
      <c r="B71" s="42" t="s">
        <v>376</v>
      </c>
      <c r="C71" s="44" t="s">
        <v>374</v>
      </c>
      <c r="D71" s="52" t="s">
        <v>371</v>
      </c>
      <c r="E71" s="45">
        <v>1400</v>
      </c>
    </row>
    <row r="72" spans="1:5" x14ac:dyDescent="0.25">
      <c r="A72" s="46">
        <v>75</v>
      </c>
      <c r="B72" s="42" t="s">
        <v>376</v>
      </c>
      <c r="C72" s="44" t="s">
        <v>374</v>
      </c>
      <c r="D72" s="52" t="s">
        <v>371</v>
      </c>
      <c r="E72" s="45">
        <v>1700</v>
      </c>
    </row>
    <row r="73" spans="1:5" x14ac:dyDescent="0.25">
      <c r="A73" s="46">
        <v>80</v>
      </c>
      <c r="B73" s="42" t="s">
        <v>376</v>
      </c>
      <c r="C73" s="44" t="s">
        <v>374</v>
      </c>
      <c r="D73" s="52" t="s">
        <v>371</v>
      </c>
      <c r="E73" s="53">
        <v>2000</v>
      </c>
    </row>
    <row r="74" spans="1:5" x14ac:dyDescent="0.25">
      <c r="A74" s="46">
        <v>85</v>
      </c>
      <c r="B74" s="42" t="s">
        <v>376</v>
      </c>
      <c r="C74" s="44" t="s">
        <v>374</v>
      </c>
      <c r="D74" s="52" t="s">
        <v>371</v>
      </c>
      <c r="E74" s="53">
        <v>2000</v>
      </c>
    </row>
    <row r="75" spans="1:5" x14ac:dyDescent="0.25">
      <c r="A75" s="46">
        <v>90</v>
      </c>
      <c r="B75" s="42" t="s">
        <v>376</v>
      </c>
      <c r="C75" s="44" t="s">
        <v>374</v>
      </c>
      <c r="D75" s="52" t="s">
        <v>371</v>
      </c>
      <c r="E75" s="53">
        <v>2000</v>
      </c>
    </row>
    <row r="76" spans="1:5" x14ac:dyDescent="0.25">
      <c r="A76" s="46">
        <v>95</v>
      </c>
      <c r="B76" s="42" t="s">
        <v>376</v>
      </c>
      <c r="C76" s="44" t="s">
        <v>374</v>
      </c>
      <c r="D76" s="52" t="s">
        <v>371</v>
      </c>
      <c r="E76" s="53">
        <v>2000</v>
      </c>
    </row>
    <row r="77" spans="1:5" ht="15.75" thickBot="1" x14ac:dyDescent="0.3">
      <c r="A77" s="47">
        <v>100</v>
      </c>
      <c r="B77" s="48" t="s">
        <v>376</v>
      </c>
      <c r="C77" s="48" t="s">
        <v>374</v>
      </c>
      <c r="D77" s="54" t="s">
        <v>371</v>
      </c>
      <c r="E77" s="55">
        <v>2000</v>
      </c>
    </row>
    <row r="78" spans="1:5" ht="15.75" thickTop="1" x14ac:dyDescent="0.25">
      <c r="A78" s="41">
        <v>10</v>
      </c>
      <c r="B78" s="42" t="s">
        <v>376</v>
      </c>
      <c r="C78" s="42" t="s">
        <v>373</v>
      </c>
      <c r="D78" s="42" t="s">
        <v>371</v>
      </c>
      <c r="E78" s="69">
        <v>25</v>
      </c>
    </row>
    <row r="79" spans="1:5" x14ac:dyDescent="0.25">
      <c r="A79" s="41">
        <v>15</v>
      </c>
      <c r="B79" s="42" t="s">
        <v>376</v>
      </c>
      <c r="C79" s="42" t="s">
        <v>373</v>
      </c>
      <c r="D79" s="51" t="s">
        <v>371</v>
      </c>
      <c r="E79" s="68">
        <v>38</v>
      </c>
    </row>
    <row r="80" spans="1:5" x14ac:dyDescent="0.25">
      <c r="A80" s="46">
        <v>20</v>
      </c>
      <c r="B80" s="42" t="s">
        <v>376</v>
      </c>
      <c r="C80" s="42" t="s">
        <v>373</v>
      </c>
      <c r="D80" s="52" t="s">
        <v>371</v>
      </c>
      <c r="E80" s="68">
        <v>50</v>
      </c>
    </row>
    <row r="81" spans="1:5" x14ac:dyDescent="0.25">
      <c r="A81" s="46">
        <v>25</v>
      </c>
      <c r="B81" s="42" t="s">
        <v>376</v>
      </c>
      <c r="C81" s="42" t="s">
        <v>373</v>
      </c>
      <c r="D81" s="52" t="s">
        <v>371</v>
      </c>
      <c r="E81" s="68">
        <v>75</v>
      </c>
    </row>
    <row r="82" spans="1:5" x14ac:dyDescent="0.25">
      <c r="A82" s="46">
        <v>30</v>
      </c>
      <c r="B82" s="42" t="s">
        <v>376</v>
      </c>
      <c r="C82" s="42" t="s">
        <v>373</v>
      </c>
      <c r="D82" s="52" t="s">
        <v>371</v>
      </c>
      <c r="E82" s="68">
        <v>100</v>
      </c>
    </row>
    <row r="83" spans="1:5" x14ac:dyDescent="0.25">
      <c r="A83" s="46">
        <v>35</v>
      </c>
      <c r="B83" s="42" t="s">
        <v>376</v>
      </c>
      <c r="C83" s="42" t="s">
        <v>373</v>
      </c>
      <c r="D83" s="52" t="s">
        <v>371</v>
      </c>
      <c r="E83" s="68">
        <v>125</v>
      </c>
    </row>
    <row r="84" spans="1:5" x14ac:dyDescent="0.25">
      <c r="A84" s="46">
        <v>40</v>
      </c>
      <c r="B84" s="42" t="s">
        <v>376</v>
      </c>
      <c r="C84" s="42" t="s">
        <v>373</v>
      </c>
      <c r="D84" s="52" t="s">
        <v>371</v>
      </c>
      <c r="E84" s="68">
        <v>150</v>
      </c>
    </row>
    <row r="85" spans="1:5" x14ac:dyDescent="0.25">
      <c r="A85" s="46">
        <v>45</v>
      </c>
      <c r="B85" s="42" t="s">
        <v>376</v>
      </c>
      <c r="C85" s="42" t="s">
        <v>373</v>
      </c>
      <c r="D85" s="52" t="s">
        <v>371</v>
      </c>
      <c r="E85" s="68">
        <v>213</v>
      </c>
    </row>
    <row r="86" spans="1:5" x14ac:dyDescent="0.25">
      <c r="A86" s="46">
        <v>50</v>
      </c>
      <c r="B86" s="42" t="s">
        <v>376</v>
      </c>
      <c r="C86" s="42" t="s">
        <v>373</v>
      </c>
      <c r="D86" s="52" t="s">
        <v>371</v>
      </c>
      <c r="E86" s="68">
        <v>275</v>
      </c>
    </row>
    <row r="87" spans="1:5" x14ac:dyDescent="0.25">
      <c r="A87" s="46">
        <v>55</v>
      </c>
      <c r="B87" s="42" t="s">
        <v>376</v>
      </c>
      <c r="C87" s="42" t="s">
        <v>373</v>
      </c>
      <c r="D87" s="52" t="s">
        <v>371</v>
      </c>
      <c r="E87" s="68">
        <v>338</v>
      </c>
    </row>
    <row r="88" spans="1:5" x14ac:dyDescent="0.25">
      <c r="A88" s="46">
        <v>60</v>
      </c>
      <c r="B88" s="42" t="s">
        <v>376</v>
      </c>
      <c r="C88" s="42" t="s">
        <v>373</v>
      </c>
      <c r="D88" s="52" t="s">
        <v>371</v>
      </c>
      <c r="E88" s="45">
        <v>400</v>
      </c>
    </row>
    <row r="89" spans="1:5" x14ac:dyDescent="0.25">
      <c r="A89" s="46">
        <v>65</v>
      </c>
      <c r="B89" s="42" t="s">
        <v>376</v>
      </c>
      <c r="C89" s="42" t="s">
        <v>373</v>
      </c>
      <c r="D89" s="52" t="s">
        <v>371</v>
      </c>
      <c r="E89" s="45">
        <v>500</v>
      </c>
    </row>
    <row r="90" spans="1:5" x14ac:dyDescent="0.25">
      <c r="A90" s="46">
        <v>70</v>
      </c>
      <c r="B90" s="42" t="s">
        <v>376</v>
      </c>
      <c r="C90" s="42" t="s">
        <v>373</v>
      </c>
      <c r="D90" s="52" t="s">
        <v>371</v>
      </c>
      <c r="E90" s="45">
        <v>600</v>
      </c>
    </row>
    <row r="91" spans="1:5" x14ac:dyDescent="0.25">
      <c r="A91" s="46">
        <v>75</v>
      </c>
      <c r="B91" s="42" t="s">
        <v>376</v>
      </c>
      <c r="C91" s="42" t="s">
        <v>373</v>
      </c>
      <c r="D91" s="52" t="s">
        <v>371</v>
      </c>
      <c r="E91" s="45">
        <v>700</v>
      </c>
    </row>
    <row r="92" spans="1:5" x14ac:dyDescent="0.25">
      <c r="A92" s="46">
        <v>80</v>
      </c>
      <c r="B92" s="42" t="s">
        <v>376</v>
      </c>
      <c r="C92" s="42" t="s">
        <v>373</v>
      </c>
      <c r="D92" s="52" t="s">
        <v>371</v>
      </c>
      <c r="E92" s="53">
        <v>800</v>
      </c>
    </row>
    <row r="93" spans="1:5" x14ac:dyDescent="0.25">
      <c r="A93" s="46">
        <v>85</v>
      </c>
      <c r="B93" s="42" t="s">
        <v>376</v>
      </c>
      <c r="C93" s="42" t="s">
        <v>373</v>
      </c>
      <c r="D93" s="52" t="s">
        <v>371</v>
      </c>
      <c r="E93" s="53">
        <v>800</v>
      </c>
    </row>
    <row r="94" spans="1:5" x14ac:dyDescent="0.25">
      <c r="A94" s="46">
        <v>90</v>
      </c>
      <c r="B94" s="42" t="s">
        <v>376</v>
      </c>
      <c r="C94" s="42" t="s">
        <v>373</v>
      </c>
      <c r="D94" s="52" t="s">
        <v>371</v>
      </c>
      <c r="E94" s="53">
        <v>800</v>
      </c>
    </row>
    <row r="95" spans="1:5" x14ac:dyDescent="0.25">
      <c r="A95" s="46">
        <v>95</v>
      </c>
      <c r="B95" s="42" t="s">
        <v>376</v>
      </c>
      <c r="C95" s="42" t="s">
        <v>373</v>
      </c>
      <c r="D95" s="52" t="s">
        <v>371</v>
      </c>
      <c r="E95" s="53">
        <v>800</v>
      </c>
    </row>
    <row r="96" spans="1:5" ht="15.75" thickBot="1" x14ac:dyDescent="0.3">
      <c r="A96" s="47">
        <v>100</v>
      </c>
      <c r="B96" s="48" t="s">
        <v>376</v>
      </c>
      <c r="C96" s="48" t="s">
        <v>373</v>
      </c>
      <c r="D96" s="54" t="s">
        <v>371</v>
      </c>
      <c r="E96" s="55">
        <v>800</v>
      </c>
    </row>
    <row r="97" spans="1:5" ht="15.75" thickTop="1" x14ac:dyDescent="0.25">
      <c r="A97" s="41">
        <v>10</v>
      </c>
      <c r="B97" s="42" t="s">
        <v>376</v>
      </c>
      <c r="C97" s="42" t="s">
        <v>372</v>
      </c>
      <c r="D97" s="42" t="s">
        <v>371</v>
      </c>
      <c r="E97" s="69">
        <v>13</v>
      </c>
    </row>
    <row r="98" spans="1:5" x14ac:dyDescent="0.25">
      <c r="A98" s="41">
        <v>15</v>
      </c>
      <c r="B98" s="42" t="s">
        <v>376</v>
      </c>
      <c r="C98" s="42" t="s">
        <v>372</v>
      </c>
      <c r="D98" s="51" t="s">
        <v>371</v>
      </c>
      <c r="E98" s="68">
        <v>19</v>
      </c>
    </row>
    <row r="99" spans="1:5" x14ac:dyDescent="0.25">
      <c r="A99" s="46">
        <v>20</v>
      </c>
      <c r="B99" s="42" t="s">
        <v>376</v>
      </c>
      <c r="C99" s="42" t="s">
        <v>372</v>
      </c>
      <c r="D99" s="52" t="s">
        <v>371</v>
      </c>
      <c r="E99" s="68">
        <v>25</v>
      </c>
    </row>
    <row r="100" spans="1:5" x14ac:dyDescent="0.25">
      <c r="A100" s="46">
        <v>25</v>
      </c>
      <c r="B100" s="42" t="s">
        <v>376</v>
      </c>
      <c r="C100" s="42" t="s">
        <v>372</v>
      </c>
      <c r="D100" s="52" t="s">
        <v>371</v>
      </c>
      <c r="E100" s="68">
        <v>38</v>
      </c>
    </row>
    <row r="101" spans="1:5" x14ac:dyDescent="0.25">
      <c r="A101" s="46">
        <v>30</v>
      </c>
      <c r="B101" s="42" t="s">
        <v>376</v>
      </c>
      <c r="C101" s="42" t="s">
        <v>372</v>
      </c>
      <c r="D101" s="52" t="s">
        <v>371</v>
      </c>
      <c r="E101" s="68">
        <v>50</v>
      </c>
    </row>
    <row r="102" spans="1:5" x14ac:dyDescent="0.25">
      <c r="A102" s="46">
        <v>35</v>
      </c>
      <c r="B102" s="42" t="s">
        <v>376</v>
      </c>
      <c r="C102" s="42" t="s">
        <v>372</v>
      </c>
      <c r="D102" s="52" t="s">
        <v>371</v>
      </c>
      <c r="E102" s="68">
        <v>63</v>
      </c>
    </row>
    <row r="103" spans="1:5" x14ac:dyDescent="0.25">
      <c r="A103" s="46">
        <v>40</v>
      </c>
      <c r="B103" s="42" t="s">
        <v>376</v>
      </c>
      <c r="C103" s="42" t="s">
        <v>372</v>
      </c>
      <c r="D103" s="52" t="s">
        <v>371</v>
      </c>
      <c r="E103" s="68">
        <v>75</v>
      </c>
    </row>
    <row r="104" spans="1:5" x14ac:dyDescent="0.25">
      <c r="A104" s="46">
        <v>45</v>
      </c>
      <c r="B104" s="42" t="s">
        <v>376</v>
      </c>
      <c r="C104" s="42" t="s">
        <v>372</v>
      </c>
      <c r="D104" s="52" t="s">
        <v>371</v>
      </c>
      <c r="E104" s="68">
        <v>94</v>
      </c>
    </row>
    <row r="105" spans="1:5" x14ac:dyDescent="0.25">
      <c r="A105" s="46">
        <v>50</v>
      </c>
      <c r="B105" s="42" t="s">
        <v>376</v>
      </c>
      <c r="C105" s="42" t="s">
        <v>372</v>
      </c>
      <c r="D105" s="52" t="s">
        <v>371</v>
      </c>
      <c r="E105" s="68">
        <v>113</v>
      </c>
    </row>
    <row r="106" spans="1:5" x14ac:dyDescent="0.25">
      <c r="A106" s="46">
        <v>55</v>
      </c>
      <c r="B106" s="42" t="s">
        <v>376</v>
      </c>
      <c r="C106" s="42" t="s">
        <v>372</v>
      </c>
      <c r="D106" s="52" t="s">
        <v>371</v>
      </c>
      <c r="E106" s="68">
        <v>131</v>
      </c>
    </row>
    <row r="107" spans="1:5" x14ac:dyDescent="0.25">
      <c r="A107" s="46">
        <v>60</v>
      </c>
      <c r="B107" s="42" t="s">
        <v>376</v>
      </c>
      <c r="C107" s="42" t="s">
        <v>372</v>
      </c>
      <c r="D107" s="52" t="s">
        <v>371</v>
      </c>
      <c r="E107" s="68">
        <v>150</v>
      </c>
    </row>
    <row r="108" spans="1:5" x14ac:dyDescent="0.25">
      <c r="A108" s="46">
        <v>65</v>
      </c>
      <c r="B108" s="42" t="s">
        <v>376</v>
      </c>
      <c r="C108" s="42" t="s">
        <v>372</v>
      </c>
      <c r="D108" s="52" t="s">
        <v>371</v>
      </c>
      <c r="E108" s="68">
        <v>213</v>
      </c>
    </row>
    <row r="109" spans="1:5" x14ac:dyDescent="0.25">
      <c r="A109" s="46">
        <v>70</v>
      </c>
      <c r="B109" s="42" t="s">
        <v>376</v>
      </c>
      <c r="C109" s="42" t="s">
        <v>372</v>
      </c>
      <c r="D109" s="52" t="s">
        <v>371</v>
      </c>
      <c r="E109" s="68">
        <v>275</v>
      </c>
    </row>
    <row r="110" spans="1:5" x14ac:dyDescent="0.25">
      <c r="A110" s="46">
        <v>75</v>
      </c>
      <c r="B110" s="42" t="s">
        <v>376</v>
      </c>
      <c r="C110" s="42" t="s">
        <v>372</v>
      </c>
      <c r="D110" s="52" t="s">
        <v>371</v>
      </c>
      <c r="E110" s="68">
        <v>338</v>
      </c>
    </row>
    <row r="111" spans="1:5" x14ac:dyDescent="0.25">
      <c r="A111" s="46">
        <v>80</v>
      </c>
      <c r="B111" s="42" t="s">
        <v>376</v>
      </c>
      <c r="C111" s="42" t="s">
        <v>372</v>
      </c>
      <c r="D111" s="52" t="s">
        <v>371</v>
      </c>
      <c r="E111" s="53">
        <v>400</v>
      </c>
    </row>
    <row r="112" spans="1:5" x14ac:dyDescent="0.25">
      <c r="A112" s="46">
        <v>85</v>
      </c>
      <c r="B112" s="42" t="s">
        <v>376</v>
      </c>
      <c r="C112" s="42" t="s">
        <v>372</v>
      </c>
      <c r="D112" s="52" t="s">
        <v>371</v>
      </c>
      <c r="E112" s="53">
        <v>400</v>
      </c>
    </row>
    <row r="113" spans="1:5" x14ac:dyDescent="0.25">
      <c r="A113" s="46">
        <v>90</v>
      </c>
      <c r="B113" s="42" t="s">
        <v>376</v>
      </c>
      <c r="C113" s="42" t="s">
        <v>372</v>
      </c>
      <c r="D113" s="52" t="s">
        <v>371</v>
      </c>
      <c r="E113" s="53">
        <v>400</v>
      </c>
    </row>
    <row r="114" spans="1:5" x14ac:dyDescent="0.25">
      <c r="A114" s="46">
        <v>95</v>
      </c>
      <c r="B114" s="42" t="s">
        <v>376</v>
      </c>
      <c r="C114" s="42" t="s">
        <v>372</v>
      </c>
      <c r="D114" s="52" t="s">
        <v>371</v>
      </c>
      <c r="E114" s="53">
        <v>400</v>
      </c>
    </row>
    <row r="115" spans="1:5" ht="15.75" thickBot="1" x14ac:dyDescent="0.3">
      <c r="A115" s="47">
        <v>100</v>
      </c>
      <c r="B115" s="48" t="s">
        <v>376</v>
      </c>
      <c r="C115" s="48" t="s">
        <v>372</v>
      </c>
      <c r="D115" s="54" t="s">
        <v>371</v>
      </c>
      <c r="E115" s="55">
        <v>400</v>
      </c>
    </row>
    <row r="116" spans="1:5" ht="15.75" thickTop="1" x14ac:dyDescent="0.25">
      <c r="A116" s="41">
        <v>10</v>
      </c>
      <c r="B116" s="42" t="s">
        <v>377</v>
      </c>
      <c r="C116" s="42" t="s">
        <v>374</v>
      </c>
      <c r="D116" s="51" t="s">
        <v>371</v>
      </c>
      <c r="E116" s="70">
        <v>38</v>
      </c>
    </row>
    <row r="117" spans="1:5" x14ac:dyDescent="0.25">
      <c r="A117" s="41">
        <v>15</v>
      </c>
      <c r="B117" s="42" t="s">
        <v>377</v>
      </c>
      <c r="C117" s="42" t="s">
        <v>374</v>
      </c>
      <c r="D117" s="51" t="s">
        <v>371</v>
      </c>
      <c r="E117" s="68">
        <v>56</v>
      </c>
    </row>
    <row r="118" spans="1:5" x14ac:dyDescent="0.25">
      <c r="A118" s="46">
        <v>20</v>
      </c>
      <c r="B118" s="42" t="s">
        <v>377</v>
      </c>
      <c r="C118" s="44" t="s">
        <v>374</v>
      </c>
      <c r="D118" s="52" t="s">
        <v>371</v>
      </c>
      <c r="E118" s="68">
        <v>75</v>
      </c>
    </row>
    <row r="119" spans="1:5" x14ac:dyDescent="0.25">
      <c r="A119" s="46">
        <v>25</v>
      </c>
      <c r="B119" s="42" t="s">
        <v>377</v>
      </c>
      <c r="C119" s="44" t="s">
        <v>374</v>
      </c>
      <c r="D119" s="52" t="s">
        <v>371</v>
      </c>
      <c r="E119" s="68">
        <v>94</v>
      </c>
    </row>
    <row r="120" spans="1:5" x14ac:dyDescent="0.25">
      <c r="A120" s="46">
        <v>30</v>
      </c>
      <c r="B120" s="42" t="s">
        <v>377</v>
      </c>
      <c r="C120" s="44" t="s">
        <v>374</v>
      </c>
      <c r="D120" s="52" t="s">
        <v>371</v>
      </c>
      <c r="E120" s="68">
        <v>113</v>
      </c>
    </row>
    <row r="121" spans="1:5" x14ac:dyDescent="0.25">
      <c r="A121" s="46">
        <v>35</v>
      </c>
      <c r="B121" s="42" t="s">
        <v>377</v>
      </c>
      <c r="C121" s="44" t="s">
        <v>374</v>
      </c>
      <c r="D121" s="52" t="s">
        <v>371</v>
      </c>
      <c r="E121" s="68">
        <v>131</v>
      </c>
    </row>
    <row r="122" spans="1:5" x14ac:dyDescent="0.25">
      <c r="A122" s="46">
        <v>40</v>
      </c>
      <c r="B122" s="42" t="s">
        <v>377</v>
      </c>
      <c r="C122" s="44" t="s">
        <v>374</v>
      </c>
      <c r="D122" s="52" t="s">
        <v>371</v>
      </c>
      <c r="E122" s="68">
        <v>150</v>
      </c>
    </row>
    <row r="123" spans="1:5" x14ac:dyDescent="0.25">
      <c r="A123" s="46">
        <v>45</v>
      </c>
      <c r="B123" s="42" t="s">
        <v>377</v>
      </c>
      <c r="C123" s="44" t="s">
        <v>374</v>
      </c>
      <c r="D123" s="52" t="s">
        <v>371</v>
      </c>
      <c r="E123" s="68">
        <v>213</v>
      </c>
    </row>
    <row r="124" spans="1:5" x14ac:dyDescent="0.25">
      <c r="A124" s="46">
        <v>50</v>
      </c>
      <c r="B124" s="42" t="s">
        <v>377</v>
      </c>
      <c r="C124" s="44" t="s">
        <v>374</v>
      </c>
      <c r="D124" s="52" t="s">
        <v>371</v>
      </c>
      <c r="E124" s="68">
        <v>275</v>
      </c>
    </row>
    <row r="125" spans="1:5" x14ac:dyDescent="0.25">
      <c r="A125" s="46">
        <v>55</v>
      </c>
      <c r="B125" s="42" t="s">
        <v>377</v>
      </c>
      <c r="C125" s="44" t="s">
        <v>374</v>
      </c>
      <c r="D125" s="52" t="s">
        <v>371</v>
      </c>
      <c r="E125" s="68">
        <v>338</v>
      </c>
    </row>
    <row r="126" spans="1:5" x14ac:dyDescent="0.25">
      <c r="A126" s="46">
        <v>60</v>
      </c>
      <c r="B126" s="42" t="s">
        <v>377</v>
      </c>
      <c r="C126" s="44" t="s">
        <v>374</v>
      </c>
      <c r="D126" s="52" t="s">
        <v>371</v>
      </c>
      <c r="E126" s="45">
        <v>400</v>
      </c>
    </row>
    <row r="127" spans="1:5" x14ac:dyDescent="0.25">
      <c r="A127" s="46">
        <v>65</v>
      </c>
      <c r="B127" s="42" t="s">
        <v>377</v>
      </c>
      <c r="C127" s="44" t="s">
        <v>374</v>
      </c>
      <c r="D127" s="52" t="s">
        <v>371</v>
      </c>
      <c r="E127" s="45">
        <v>400</v>
      </c>
    </row>
    <row r="128" spans="1:5" x14ac:dyDescent="0.25">
      <c r="A128" s="46">
        <v>70</v>
      </c>
      <c r="B128" s="42" t="s">
        <v>377</v>
      </c>
      <c r="C128" s="44" t="s">
        <v>374</v>
      </c>
      <c r="D128" s="52" t="s">
        <v>371</v>
      </c>
      <c r="E128" s="45">
        <v>400</v>
      </c>
    </row>
    <row r="129" spans="1:5" x14ac:dyDescent="0.25">
      <c r="A129" s="46">
        <v>75</v>
      </c>
      <c r="B129" s="42" t="s">
        <v>377</v>
      </c>
      <c r="C129" s="44" t="s">
        <v>374</v>
      </c>
      <c r="D129" s="52" t="s">
        <v>371</v>
      </c>
      <c r="E129" s="45">
        <v>400</v>
      </c>
    </row>
    <row r="130" spans="1:5" x14ac:dyDescent="0.25">
      <c r="A130" s="46">
        <v>80</v>
      </c>
      <c r="B130" s="42" t="s">
        <v>377</v>
      </c>
      <c r="C130" s="44" t="s">
        <v>374</v>
      </c>
      <c r="D130" s="52" t="s">
        <v>371</v>
      </c>
      <c r="E130" s="45">
        <v>400</v>
      </c>
    </row>
    <row r="131" spans="1:5" x14ac:dyDescent="0.25">
      <c r="A131" s="46">
        <v>85</v>
      </c>
      <c r="B131" s="42" t="s">
        <v>377</v>
      </c>
      <c r="C131" s="44" t="s">
        <v>374</v>
      </c>
      <c r="D131" s="52" t="s">
        <v>371</v>
      </c>
      <c r="E131" s="45">
        <v>400</v>
      </c>
    </row>
    <row r="132" spans="1:5" x14ac:dyDescent="0.25">
      <c r="A132" s="46">
        <v>90</v>
      </c>
      <c r="B132" s="42" t="s">
        <v>377</v>
      </c>
      <c r="C132" s="44" t="s">
        <v>374</v>
      </c>
      <c r="D132" s="52" t="s">
        <v>371</v>
      </c>
      <c r="E132" s="45">
        <v>400</v>
      </c>
    </row>
    <row r="133" spans="1:5" x14ac:dyDescent="0.25">
      <c r="A133" s="46">
        <v>95</v>
      </c>
      <c r="B133" s="42" t="s">
        <v>377</v>
      </c>
      <c r="C133" s="44" t="s">
        <v>374</v>
      </c>
      <c r="D133" s="52" t="s">
        <v>371</v>
      </c>
      <c r="E133" s="45">
        <v>400</v>
      </c>
    </row>
    <row r="134" spans="1:5" ht="15.75" thickBot="1" x14ac:dyDescent="0.3">
      <c r="A134" s="47">
        <v>100</v>
      </c>
      <c r="B134" s="48" t="s">
        <v>377</v>
      </c>
      <c r="C134" s="48" t="s">
        <v>374</v>
      </c>
      <c r="D134" s="54" t="s">
        <v>371</v>
      </c>
      <c r="E134" s="55">
        <v>400</v>
      </c>
    </row>
    <row r="135" spans="1:5" ht="15.75" thickTop="1" x14ac:dyDescent="0.25">
      <c r="A135" s="41">
        <v>10</v>
      </c>
      <c r="B135" s="42" t="s">
        <v>377</v>
      </c>
      <c r="C135" s="42" t="s">
        <v>373</v>
      </c>
      <c r="D135" s="51" t="s">
        <v>371</v>
      </c>
      <c r="E135" s="70">
        <v>25</v>
      </c>
    </row>
    <row r="136" spans="1:5" x14ac:dyDescent="0.25">
      <c r="A136" s="41">
        <v>15</v>
      </c>
      <c r="B136" s="42" t="s">
        <v>377</v>
      </c>
      <c r="C136" s="42" t="s">
        <v>373</v>
      </c>
      <c r="D136" s="51" t="s">
        <v>371</v>
      </c>
      <c r="E136" s="68">
        <v>38</v>
      </c>
    </row>
    <row r="137" spans="1:5" x14ac:dyDescent="0.25">
      <c r="A137" s="46">
        <v>20</v>
      </c>
      <c r="B137" s="42" t="s">
        <v>377</v>
      </c>
      <c r="C137" s="42" t="s">
        <v>373</v>
      </c>
      <c r="D137" s="52" t="s">
        <v>371</v>
      </c>
      <c r="E137" s="68">
        <v>50</v>
      </c>
    </row>
    <row r="138" spans="1:5" x14ac:dyDescent="0.25">
      <c r="A138" s="46">
        <v>25</v>
      </c>
      <c r="B138" s="42" t="s">
        <v>377</v>
      </c>
      <c r="C138" s="42" t="s">
        <v>373</v>
      </c>
      <c r="D138" s="52" t="s">
        <v>371</v>
      </c>
      <c r="E138" s="68">
        <v>56</v>
      </c>
    </row>
    <row r="139" spans="1:5" x14ac:dyDescent="0.25">
      <c r="A139" s="46">
        <v>30</v>
      </c>
      <c r="B139" s="42" t="s">
        <v>377</v>
      </c>
      <c r="C139" s="42" t="s">
        <v>373</v>
      </c>
      <c r="D139" s="52" t="s">
        <v>371</v>
      </c>
      <c r="E139" s="68">
        <v>63</v>
      </c>
    </row>
    <row r="140" spans="1:5" x14ac:dyDescent="0.25">
      <c r="A140" s="46">
        <v>35</v>
      </c>
      <c r="B140" s="42" t="s">
        <v>377</v>
      </c>
      <c r="C140" s="42" t="s">
        <v>373</v>
      </c>
      <c r="D140" s="52" t="s">
        <v>371</v>
      </c>
      <c r="E140" s="68">
        <v>69</v>
      </c>
    </row>
    <row r="141" spans="1:5" x14ac:dyDescent="0.25">
      <c r="A141" s="46">
        <v>40</v>
      </c>
      <c r="B141" s="42" t="s">
        <v>377</v>
      </c>
      <c r="C141" s="42" t="s">
        <v>373</v>
      </c>
      <c r="D141" s="52" t="s">
        <v>371</v>
      </c>
      <c r="E141" s="68">
        <v>75</v>
      </c>
    </row>
    <row r="142" spans="1:5" x14ac:dyDescent="0.25">
      <c r="A142" s="46">
        <v>45</v>
      </c>
      <c r="B142" s="42" t="s">
        <v>377</v>
      </c>
      <c r="C142" s="42" t="s">
        <v>373</v>
      </c>
      <c r="D142" s="52" t="s">
        <v>371</v>
      </c>
      <c r="E142" s="68">
        <v>94</v>
      </c>
    </row>
    <row r="143" spans="1:5" x14ac:dyDescent="0.25">
      <c r="A143" s="46">
        <v>50</v>
      </c>
      <c r="B143" s="42" t="s">
        <v>377</v>
      </c>
      <c r="C143" s="42" t="s">
        <v>373</v>
      </c>
      <c r="D143" s="52" t="s">
        <v>371</v>
      </c>
      <c r="E143" s="68">
        <v>113</v>
      </c>
    </row>
    <row r="144" spans="1:5" x14ac:dyDescent="0.25">
      <c r="A144" s="46">
        <v>55</v>
      </c>
      <c r="B144" s="42" t="s">
        <v>377</v>
      </c>
      <c r="C144" s="42" t="s">
        <v>373</v>
      </c>
      <c r="D144" s="52" t="s">
        <v>371</v>
      </c>
      <c r="E144" s="68">
        <v>131</v>
      </c>
    </row>
    <row r="145" spans="1:5" x14ac:dyDescent="0.25">
      <c r="A145" s="46">
        <v>60</v>
      </c>
      <c r="B145" s="42" t="s">
        <v>377</v>
      </c>
      <c r="C145" s="42" t="s">
        <v>373</v>
      </c>
      <c r="D145" s="52" t="s">
        <v>371</v>
      </c>
      <c r="E145" s="45">
        <v>150</v>
      </c>
    </row>
    <row r="146" spans="1:5" x14ac:dyDescent="0.25">
      <c r="A146" s="46">
        <v>65</v>
      </c>
      <c r="B146" s="42" t="s">
        <v>377</v>
      </c>
      <c r="C146" s="42" t="s">
        <v>373</v>
      </c>
      <c r="D146" s="52" t="s">
        <v>371</v>
      </c>
      <c r="E146" s="45">
        <v>150</v>
      </c>
    </row>
    <row r="147" spans="1:5" x14ac:dyDescent="0.25">
      <c r="A147" s="46">
        <v>70</v>
      </c>
      <c r="B147" s="42" t="s">
        <v>377</v>
      </c>
      <c r="C147" s="42" t="s">
        <v>373</v>
      </c>
      <c r="D147" s="52" t="s">
        <v>371</v>
      </c>
      <c r="E147" s="45">
        <v>150</v>
      </c>
    </row>
    <row r="148" spans="1:5" x14ac:dyDescent="0.25">
      <c r="A148" s="46">
        <v>75</v>
      </c>
      <c r="B148" s="42" t="s">
        <v>377</v>
      </c>
      <c r="C148" s="42" t="s">
        <v>373</v>
      </c>
      <c r="D148" s="52" t="s">
        <v>371</v>
      </c>
      <c r="E148" s="45">
        <v>150</v>
      </c>
    </row>
    <row r="149" spans="1:5" x14ac:dyDescent="0.25">
      <c r="A149" s="46">
        <v>80</v>
      </c>
      <c r="B149" s="42" t="s">
        <v>377</v>
      </c>
      <c r="C149" s="42" t="s">
        <v>373</v>
      </c>
      <c r="D149" s="52" t="s">
        <v>371</v>
      </c>
      <c r="E149" s="45">
        <v>150</v>
      </c>
    </row>
    <row r="150" spans="1:5" x14ac:dyDescent="0.25">
      <c r="A150" s="46">
        <v>85</v>
      </c>
      <c r="B150" s="42" t="s">
        <v>377</v>
      </c>
      <c r="C150" s="42" t="s">
        <v>373</v>
      </c>
      <c r="D150" s="52" t="s">
        <v>371</v>
      </c>
      <c r="E150" s="45">
        <v>150</v>
      </c>
    </row>
    <row r="151" spans="1:5" x14ac:dyDescent="0.25">
      <c r="A151" s="46">
        <v>90</v>
      </c>
      <c r="B151" s="42" t="s">
        <v>377</v>
      </c>
      <c r="C151" s="42" t="s">
        <v>373</v>
      </c>
      <c r="D151" s="52" t="s">
        <v>371</v>
      </c>
      <c r="E151" s="45">
        <v>150</v>
      </c>
    </row>
    <row r="152" spans="1:5" x14ac:dyDescent="0.25">
      <c r="A152" s="46">
        <v>95</v>
      </c>
      <c r="B152" s="42" t="s">
        <v>377</v>
      </c>
      <c r="C152" s="42" t="s">
        <v>373</v>
      </c>
      <c r="D152" s="52" t="s">
        <v>371</v>
      </c>
      <c r="E152" s="45">
        <v>150</v>
      </c>
    </row>
    <row r="153" spans="1:5" ht="15.75" thickBot="1" x14ac:dyDescent="0.3">
      <c r="A153" s="47">
        <v>100</v>
      </c>
      <c r="B153" s="48" t="s">
        <v>377</v>
      </c>
      <c r="C153" s="48" t="s">
        <v>373</v>
      </c>
      <c r="D153" s="54" t="s">
        <v>371</v>
      </c>
      <c r="E153" s="55">
        <v>150</v>
      </c>
    </row>
    <row r="154" spans="1:5" ht="15.75" thickTop="1" x14ac:dyDescent="0.25">
      <c r="A154" s="41">
        <v>10</v>
      </c>
      <c r="B154" s="42" t="s">
        <v>377</v>
      </c>
      <c r="C154" s="42" t="s">
        <v>372</v>
      </c>
      <c r="D154" s="51" t="s">
        <v>371</v>
      </c>
      <c r="E154" s="70">
        <v>10</v>
      </c>
    </row>
    <row r="155" spans="1:5" x14ac:dyDescent="0.25">
      <c r="A155" s="41">
        <v>15</v>
      </c>
      <c r="B155" s="42" t="s">
        <v>377</v>
      </c>
      <c r="C155" s="42" t="s">
        <v>372</v>
      </c>
      <c r="D155" s="51" t="s">
        <v>371</v>
      </c>
      <c r="E155" s="68">
        <v>15</v>
      </c>
    </row>
    <row r="156" spans="1:5" x14ac:dyDescent="0.25">
      <c r="A156" s="46">
        <v>20</v>
      </c>
      <c r="B156" s="42" t="s">
        <v>377</v>
      </c>
      <c r="C156" s="42" t="s">
        <v>372</v>
      </c>
      <c r="D156" s="52" t="s">
        <v>371</v>
      </c>
      <c r="E156" s="68">
        <v>20</v>
      </c>
    </row>
    <row r="157" spans="1:5" x14ac:dyDescent="0.25">
      <c r="A157" s="46">
        <v>25</v>
      </c>
      <c r="B157" s="42" t="s">
        <v>377</v>
      </c>
      <c r="C157" s="42" t="s">
        <v>372</v>
      </c>
      <c r="D157" s="52" t="s">
        <v>371</v>
      </c>
      <c r="E157" s="68">
        <v>28</v>
      </c>
    </row>
    <row r="158" spans="1:5" x14ac:dyDescent="0.25">
      <c r="A158" s="46">
        <v>30</v>
      </c>
      <c r="B158" s="42" t="s">
        <v>377</v>
      </c>
      <c r="C158" s="42" t="s">
        <v>372</v>
      </c>
      <c r="D158" s="52" t="s">
        <v>371</v>
      </c>
      <c r="E158" s="68">
        <v>35</v>
      </c>
    </row>
    <row r="159" spans="1:5" x14ac:dyDescent="0.25">
      <c r="A159" s="46">
        <v>35</v>
      </c>
      <c r="B159" s="42" t="s">
        <v>377</v>
      </c>
      <c r="C159" s="42" t="s">
        <v>372</v>
      </c>
      <c r="D159" s="52" t="s">
        <v>371</v>
      </c>
      <c r="E159" s="68">
        <v>43</v>
      </c>
    </row>
    <row r="160" spans="1:5" x14ac:dyDescent="0.25">
      <c r="A160" s="46">
        <v>40</v>
      </c>
      <c r="B160" s="42" t="s">
        <v>377</v>
      </c>
      <c r="C160" s="42" t="s">
        <v>372</v>
      </c>
      <c r="D160" s="52" t="s">
        <v>371</v>
      </c>
      <c r="E160" s="68">
        <v>50</v>
      </c>
    </row>
    <row r="161" spans="1:5" x14ac:dyDescent="0.25">
      <c r="A161" s="46">
        <v>45</v>
      </c>
      <c r="B161" s="42" t="s">
        <v>377</v>
      </c>
      <c r="C161" s="42" t="s">
        <v>372</v>
      </c>
      <c r="D161" s="52" t="s">
        <v>371</v>
      </c>
      <c r="E161" s="45">
        <v>55</v>
      </c>
    </row>
    <row r="162" spans="1:5" x14ac:dyDescent="0.25">
      <c r="A162" s="46">
        <v>50</v>
      </c>
      <c r="B162" s="42" t="s">
        <v>377</v>
      </c>
      <c r="C162" s="42" t="s">
        <v>372</v>
      </c>
      <c r="D162" s="52" t="s">
        <v>371</v>
      </c>
      <c r="E162" s="45">
        <v>60</v>
      </c>
    </row>
    <row r="163" spans="1:5" x14ac:dyDescent="0.25">
      <c r="A163" s="46">
        <v>55</v>
      </c>
      <c r="B163" s="42" t="s">
        <v>377</v>
      </c>
      <c r="C163" s="42" t="s">
        <v>372</v>
      </c>
      <c r="D163" s="52" t="s">
        <v>371</v>
      </c>
      <c r="E163" s="45">
        <v>65</v>
      </c>
    </row>
    <row r="164" spans="1:5" x14ac:dyDescent="0.25">
      <c r="A164" s="46">
        <v>60</v>
      </c>
      <c r="B164" s="42" t="s">
        <v>377</v>
      </c>
      <c r="C164" s="42" t="s">
        <v>372</v>
      </c>
      <c r="D164" s="52" t="s">
        <v>371</v>
      </c>
      <c r="E164" s="45">
        <v>70</v>
      </c>
    </row>
    <row r="165" spans="1:5" x14ac:dyDescent="0.25">
      <c r="A165" s="46">
        <v>65</v>
      </c>
      <c r="B165" s="42" t="s">
        <v>377</v>
      </c>
      <c r="C165" s="42" t="s">
        <v>372</v>
      </c>
      <c r="D165" s="52" t="s">
        <v>371</v>
      </c>
      <c r="E165" s="45">
        <v>70</v>
      </c>
    </row>
    <row r="166" spans="1:5" x14ac:dyDescent="0.25">
      <c r="A166" s="46">
        <v>70</v>
      </c>
      <c r="B166" s="42" t="s">
        <v>377</v>
      </c>
      <c r="C166" s="42" t="s">
        <v>372</v>
      </c>
      <c r="D166" s="52" t="s">
        <v>371</v>
      </c>
      <c r="E166" s="45">
        <v>70</v>
      </c>
    </row>
    <row r="167" spans="1:5" x14ac:dyDescent="0.25">
      <c r="A167" s="46">
        <v>75</v>
      </c>
      <c r="B167" s="42" t="s">
        <v>377</v>
      </c>
      <c r="C167" s="42" t="s">
        <v>372</v>
      </c>
      <c r="D167" s="52" t="s">
        <v>371</v>
      </c>
      <c r="E167" s="45">
        <v>70</v>
      </c>
    </row>
    <row r="168" spans="1:5" x14ac:dyDescent="0.25">
      <c r="A168" s="46">
        <v>80</v>
      </c>
      <c r="B168" s="42" t="s">
        <v>377</v>
      </c>
      <c r="C168" s="42" t="s">
        <v>372</v>
      </c>
      <c r="D168" s="52" t="s">
        <v>371</v>
      </c>
      <c r="E168" s="45">
        <v>70</v>
      </c>
    </row>
    <row r="169" spans="1:5" x14ac:dyDescent="0.25">
      <c r="A169" s="46">
        <v>85</v>
      </c>
      <c r="B169" s="42" t="s">
        <v>377</v>
      </c>
      <c r="C169" s="42" t="s">
        <v>372</v>
      </c>
      <c r="D169" s="52" t="s">
        <v>371</v>
      </c>
      <c r="E169" s="45">
        <v>70</v>
      </c>
    </row>
    <row r="170" spans="1:5" x14ac:dyDescent="0.25">
      <c r="A170" s="46">
        <v>90</v>
      </c>
      <c r="B170" s="42" t="s">
        <v>377</v>
      </c>
      <c r="C170" s="42" t="s">
        <v>372</v>
      </c>
      <c r="D170" s="52" t="s">
        <v>371</v>
      </c>
      <c r="E170" s="45">
        <v>70</v>
      </c>
    </row>
    <row r="171" spans="1:5" x14ac:dyDescent="0.25">
      <c r="A171" s="46">
        <v>95</v>
      </c>
      <c r="B171" s="42" t="s">
        <v>377</v>
      </c>
      <c r="C171" s="42" t="s">
        <v>372</v>
      </c>
      <c r="D171" s="52" t="s">
        <v>371</v>
      </c>
      <c r="E171" s="45">
        <v>70</v>
      </c>
    </row>
    <row r="172" spans="1:5" ht="15.75" thickBot="1" x14ac:dyDescent="0.3">
      <c r="A172" s="47">
        <v>100</v>
      </c>
      <c r="B172" s="48" t="s">
        <v>377</v>
      </c>
      <c r="C172" s="48" t="s">
        <v>372</v>
      </c>
      <c r="D172" s="54" t="s">
        <v>371</v>
      </c>
      <c r="E172" s="55">
        <v>70</v>
      </c>
    </row>
    <row r="173" spans="1:5" ht="15.75" thickTop="1" x14ac:dyDescent="0.25">
      <c r="A173" s="41">
        <v>10</v>
      </c>
      <c r="B173" s="42" t="s">
        <v>375</v>
      </c>
      <c r="C173" s="42" t="s">
        <v>374</v>
      </c>
      <c r="D173" s="42" t="s">
        <v>12</v>
      </c>
      <c r="E173" s="56">
        <v>400</v>
      </c>
    </row>
    <row r="174" spans="1:5" x14ac:dyDescent="0.25">
      <c r="A174" s="41">
        <v>15</v>
      </c>
      <c r="B174" s="42" t="s">
        <v>375</v>
      </c>
      <c r="C174" s="42" t="s">
        <v>374</v>
      </c>
      <c r="D174" s="51" t="s">
        <v>12</v>
      </c>
      <c r="E174" s="45">
        <v>800</v>
      </c>
    </row>
    <row r="175" spans="1:5" x14ac:dyDescent="0.25">
      <c r="A175" s="46">
        <v>20</v>
      </c>
      <c r="B175" s="44" t="s">
        <v>375</v>
      </c>
      <c r="C175" s="44" t="s">
        <v>374</v>
      </c>
      <c r="D175" s="51" t="s">
        <v>12</v>
      </c>
      <c r="E175" s="45">
        <v>1400</v>
      </c>
    </row>
    <row r="176" spans="1:5" x14ac:dyDescent="0.25">
      <c r="A176" s="46">
        <v>25</v>
      </c>
      <c r="B176" s="44" t="s">
        <v>375</v>
      </c>
      <c r="C176" s="44" t="s">
        <v>374</v>
      </c>
      <c r="D176" s="51" t="s">
        <v>12</v>
      </c>
      <c r="E176" s="45">
        <v>2000</v>
      </c>
    </row>
    <row r="177" spans="1:5" x14ac:dyDescent="0.25">
      <c r="A177" s="46">
        <v>30</v>
      </c>
      <c r="B177" s="44" t="s">
        <v>375</v>
      </c>
      <c r="C177" s="44" t="s">
        <v>374</v>
      </c>
      <c r="D177" s="51" t="s">
        <v>12</v>
      </c>
      <c r="E177" s="45">
        <v>3000</v>
      </c>
    </row>
    <row r="178" spans="1:5" x14ac:dyDescent="0.25">
      <c r="A178" s="46">
        <v>35</v>
      </c>
      <c r="B178" s="44" t="s">
        <v>375</v>
      </c>
      <c r="C178" s="44" t="s">
        <v>374</v>
      </c>
      <c r="D178" s="51" t="s">
        <v>12</v>
      </c>
      <c r="E178" s="45">
        <v>4000</v>
      </c>
    </row>
    <row r="179" spans="1:5" x14ac:dyDescent="0.25">
      <c r="A179" s="46">
        <v>40</v>
      </c>
      <c r="B179" s="44" t="s">
        <v>375</v>
      </c>
      <c r="C179" s="44" t="s">
        <v>374</v>
      </c>
      <c r="D179" s="51" t="s">
        <v>12</v>
      </c>
      <c r="E179" s="45">
        <v>5000</v>
      </c>
    </row>
    <row r="180" spans="1:5" x14ac:dyDescent="0.25">
      <c r="A180" s="46">
        <v>45</v>
      </c>
      <c r="B180" s="44" t="s">
        <v>375</v>
      </c>
      <c r="C180" s="44" t="s">
        <v>374</v>
      </c>
      <c r="D180" s="51" t="s">
        <v>12</v>
      </c>
      <c r="E180" s="45">
        <v>6000</v>
      </c>
    </row>
    <row r="181" spans="1:5" x14ac:dyDescent="0.25">
      <c r="A181" s="46">
        <v>50</v>
      </c>
      <c r="B181" s="44" t="s">
        <v>375</v>
      </c>
      <c r="C181" s="44" t="s">
        <v>374</v>
      </c>
      <c r="D181" s="51" t="s">
        <v>12</v>
      </c>
      <c r="E181" s="57">
        <v>6000</v>
      </c>
    </row>
    <row r="182" spans="1:5" x14ac:dyDescent="0.25">
      <c r="A182" s="46">
        <v>55</v>
      </c>
      <c r="B182" s="44" t="s">
        <v>375</v>
      </c>
      <c r="C182" s="44" t="s">
        <v>374</v>
      </c>
      <c r="D182" s="51" t="s">
        <v>12</v>
      </c>
      <c r="E182" s="57">
        <v>6000</v>
      </c>
    </row>
    <row r="183" spans="1:5" x14ac:dyDescent="0.25">
      <c r="A183" s="46">
        <v>60</v>
      </c>
      <c r="B183" s="44" t="s">
        <v>375</v>
      </c>
      <c r="C183" s="44" t="s">
        <v>374</v>
      </c>
      <c r="D183" s="51" t="s">
        <v>12</v>
      </c>
      <c r="E183" s="57">
        <v>6000</v>
      </c>
    </row>
    <row r="184" spans="1:5" x14ac:dyDescent="0.25">
      <c r="A184" s="46">
        <v>65</v>
      </c>
      <c r="B184" s="44" t="s">
        <v>375</v>
      </c>
      <c r="C184" s="44" t="s">
        <v>374</v>
      </c>
      <c r="D184" s="51" t="s">
        <v>12</v>
      </c>
      <c r="E184" s="57">
        <v>6000</v>
      </c>
    </row>
    <row r="185" spans="1:5" x14ac:dyDescent="0.25">
      <c r="A185" s="46">
        <v>70</v>
      </c>
      <c r="B185" s="44" t="s">
        <v>375</v>
      </c>
      <c r="C185" s="44" t="s">
        <v>374</v>
      </c>
      <c r="D185" s="51" t="s">
        <v>12</v>
      </c>
      <c r="E185" s="57">
        <v>6000</v>
      </c>
    </row>
    <row r="186" spans="1:5" x14ac:dyDescent="0.25">
      <c r="A186" s="46">
        <v>75</v>
      </c>
      <c r="B186" s="44" t="s">
        <v>375</v>
      </c>
      <c r="C186" s="44" t="s">
        <v>374</v>
      </c>
      <c r="D186" s="51" t="s">
        <v>12</v>
      </c>
      <c r="E186" s="57">
        <v>6000</v>
      </c>
    </row>
    <row r="187" spans="1:5" ht="15.75" thickBot="1" x14ac:dyDescent="0.3">
      <c r="A187" s="47">
        <v>80</v>
      </c>
      <c r="B187" s="48" t="s">
        <v>375</v>
      </c>
      <c r="C187" s="48" t="s">
        <v>374</v>
      </c>
      <c r="D187" s="48" t="s">
        <v>12</v>
      </c>
      <c r="E187" s="58">
        <v>6000</v>
      </c>
    </row>
    <row r="188" spans="1:5" ht="15.75" thickTop="1" x14ac:dyDescent="0.25">
      <c r="A188" s="41">
        <v>10</v>
      </c>
      <c r="B188" s="42" t="s">
        <v>375</v>
      </c>
      <c r="C188" s="42" t="s">
        <v>373</v>
      </c>
      <c r="D188" s="42" t="s">
        <v>12</v>
      </c>
      <c r="E188" s="56">
        <v>75</v>
      </c>
    </row>
    <row r="189" spans="1:5" x14ac:dyDescent="0.25">
      <c r="A189" s="41">
        <v>15</v>
      </c>
      <c r="B189" s="42" t="s">
        <v>375</v>
      </c>
      <c r="C189" s="42" t="s">
        <v>373</v>
      </c>
      <c r="D189" s="51" t="s">
        <v>12</v>
      </c>
      <c r="E189" s="45">
        <v>150</v>
      </c>
    </row>
    <row r="190" spans="1:5" x14ac:dyDescent="0.25">
      <c r="A190" s="46">
        <v>20</v>
      </c>
      <c r="B190" s="44" t="s">
        <v>375</v>
      </c>
      <c r="C190" s="42" t="s">
        <v>373</v>
      </c>
      <c r="D190" s="51" t="s">
        <v>12</v>
      </c>
      <c r="E190" s="45">
        <v>475</v>
      </c>
    </row>
    <row r="191" spans="1:5" x14ac:dyDescent="0.25">
      <c r="A191" s="46">
        <v>25</v>
      </c>
      <c r="B191" s="44" t="s">
        <v>375</v>
      </c>
      <c r="C191" s="42" t="s">
        <v>373</v>
      </c>
      <c r="D191" s="51" t="s">
        <v>12</v>
      </c>
      <c r="E191" s="45">
        <v>800</v>
      </c>
    </row>
    <row r="192" spans="1:5" x14ac:dyDescent="0.25">
      <c r="A192" s="46">
        <v>30</v>
      </c>
      <c r="B192" s="44" t="s">
        <v>375</v>
      </c>
      <c r="C192" s="42" t="s">
        <v>373</v>
      </c>
      <c r="D192" s="51" t="s">
        <v>12</v>
      </c>
      <c r="E192" s="45">
        <v>1400</v>
      </c>
    </row>
    <row r="193" spans="1:5" x14ac:dyDescent="0.25">
      <c r="A193" s="46">
        <v>35</v>
      </c>
      <c r="B193" s="44" t="s">
        <v>375</v>
      </c>
      <c r="C193" s="42" t="s">
        <v>373</v>
      </c>
      <c r="D193" s="51" t="s">
        <v>12</v>
      </c>
      <c r="E193" s="45">
        <v>2000</v>
      </c>
    </row>
    <row r="194" spans="1:5" x14ac:dyDescent="0.25">
      <c r="A194" s="46">
        <v>40</v>
      </c>
      <c r="B194" s="44" t="s">
        <v>375</v>
      </c>
      <c r="C194" s="42" t="s">
        <v>373</v>
      </c>
      <c r="D194" s="51" t="s">
        <v>12</v>
      </c>
      <c r="E194" s="45">
        <v>3000</v>
      </c>
    </row>
    <row r="195" spans="1:5" x14ac:dyDescent="0.25">
      <c r="A195" s="46">
        <v>45</v>
      </c>
      <c r="B195" s="44" t="s">
        <v>375</v>
      </c>
      <c r="C195" s="42" t="s">
        <v>373</v>
      </c>
      <c r="D195" s="51" t="s">
        <v>12</v>
      </c>
      <c r="E195" s="45">
        <v>4000</v>
      </c>
    </row>
    <row r="196" spans="1:5" x14ac:dyDescent="0.25">
      <c r="A196" s="46">
        <v>50</v>
      </c>
      <c r="B196" s="44" t="s">
        <v>375</v>
      </c>
      <c r="C196" s="42" t="s">
        <v>373</v>
      </c>
      <c r="D196" s="51" t="s">
        <v>12</v>
      </c>
      <c r="E196" s="57">
        <v>4000</v>
      </c>
    </row>
    <row r="197" spans="1:5" x14ac:dyDescent="0.25">
      <c r="A197" s="46">
        <v>55</v>
      </c>
      <c r="B197" s="44" t="s">
        <v>375</v>
      </c>
      <c r="C197" s="42" t="s">
        <v>373</v>
      </c>
      <c r="D197" s="51" t="s">
        <v>12</v>
      </c>
      <c r="E197" s="57">
        <v>4000</v>
      </c>
    </row>
    <row r="198" spans="1:5" x14ac:dyDescent="0.25">
      <c r="A198" s="46">
        <v>60</v>
      </c>
      <c r="B198" s="44" t="s">
        <v>375</v>
      </c>
      <c r="C198" s="42" t="s">
        <v>373</v>
      </c>
      <c r="D198" s="51" t="s">
        <v>12</v>
      </c>
      <c r="E198" s="57">
        <v>4000</v>
      </c>
    </row>
    <row r="199" spans="1:5" x14ac:dyDescent="0.25">
      <c r="A199" s="46">
        <v>65</v>
      </c>
      <c r="B199" s="44" t="s">
        <v>375</v>
      </c>
      <c r="C199" s="42" t="s">
        <v>373</v>
      </c>
      <c r="D199" s="51" t="s">
        <v>12</v>
      </c>
      <c r="E199" s="57">
        <v>4000</v>
      </c>
    </row>
    <row r="200" spans="1:5" x14ac:dyDescent="0.25">
      <c r="A200" s="46">
        <v>70</v>
      </c>
      <c r="B200" s="44" t="s">
        <v>375</v>
      </c>
      <c r="C200" s="42" t="s">
        <v>373</v>
      </c>
      <c r="D200" s="51" t="s">
        <v>12</v>
      </c>
      <c r="E200" s="57">
        <v>4000</v>
      </c>
    </row>
    <row r="201" spans="1:5" x14ac:dyDescent="0.25">
      <c r="A201" s="46">
        <v>75</v>
      </c>
      <c r="B201" s="44" t="s">
        <v>375</v>
      </c>
      <c r="C201" s="42" t="s">
        <v>373</v>
      </c>
      <c r="D201" s="51" t="s">
        <v>12</v>
      </c>
      <c r="E201" s="57">
        <v>4000</v>
      </c>
    </row>
    <row r="202" spans="1:5" ht="15.75" thickBot="1" x14ac:dyDescent="0.3">
      <c r="A202" s="47">
        <v>80</v>
      </c>
      <c r="B202" s="48" t="s">
        <v>375</v>
      </c>
      <c r="C202" s="48" t="s">
        <v>373</v>
      </c>
      <c r="D202" s="48" t="s">
        <v>12</v>
      </c>
      <c r="E202" s="59">
        <v>4000</v>
      </c>
    </row>
    <row r="203" spans="1:5" ht="15.75" thickTop="1" x14ac:dyDescent="0.25">
      <c r="A203" s="41">
        <v>10</v>
      </c>
      <c r="B203" s="42" t="s">
        <v>375</v>
      </c>
      <c r="C203" s="42" t="s">
        <v>372</v>
      </c>
      <c r="D203" s="42" t="s">
        <v>12</v>
      </c>
      <c r="E203" s="56">
        <v>25</v>
      </c>
    </row>
    <row r="204" spans="1:5" x14ac:dyDescent="0.25">
      <c r="A204" s="41">
        <v>15</v>
      </c>
      <c r="B204" s="42" t="s">
        <v>375</v>
      </c>
      <c r="C204" s="42" t="s">
        <v>372</v>
      </c>
      <c r="D204" s="51" t="s">
        <v>12</v>
      </c>
      <c r="E204" s="45">
        <v>50</v>
      </c>
    </row>
    <row r="205" spans="1:5" x14ac:dyDescent="0.25">
      <c r="A205" s="46">
        <v>20</v>
      </c>
      <c r="B205" s="44" t="s">
        <v>375</v>
      </c>
      <c r="C205" s="42" t="s">
        <v>372</v>
      </c>
      <c r="D205" s="51" t="s">
        <v>12</v>
      </c>
      <c r="E205" s="45">
        <v>100</v>
      </c>
    </row>
    <row r="206" spans="1:5" x14ac:dyDescent="0.25">
      <c r="A206" s="46">
        <v>25</v>
      </c>
      <c r="B206" s="44" t="s">
        <v>375</v>
      </c>
      <c r="C206" s="42" t="s">
        <v>372</v>
      </c>
      <c r="D206" s="51" t="s">
        <v>12</v>
      </c>
      <c r="E206" s="45">
        <v>150</v>
      </c>
    </row>
    <row r="207" spans="1:5" x14ac:dyDescent="0.25">
      <c r="A207" s="46">
        <v>30</v>
      </c>
      <c r="B207" s="44" t="s">
        <v>375</v>
      </c>
      <c r="C207" s="42" t="s">
        <v>372</v>
      </c>
      <c r="D207" s="51" t="s">
        <v>12</v>
      </c>
      <c r="E207" s="45">
        <v>275</v>
      </c>
    </row>
    <row r="208" spans="1:5" x14ac:dyDescent="0.25">
      <c r="A208" s="46">
        <v>35</v>
      </c>
      <c r="B208" s="44" t="s">
        <v>375</v>
      </c>
      <c r="C208" s="42" t="s">
        <v>372</v>
      </c>
      <c r="D208" s="51" t="s">
        <v>12</v>
      </c>
      <c r="E208" s="45">
        <v>400</v>
      </c>
    </row>
    <row r="209" spans="1:5" x14ac:dyDescent="0.25">
      <c r="A209" s="46">
        <v>40</v>
      </c>
      <c r="B209" s="44" t="s">
        <v>375</v>
      </c>
      <c r="C209" s="42" t="s">
        <v>372</v>
      </c>
      <c r="D209" s="51" t="s">
        <v>12</v>
      </c>
      <c r="E209" s="45">
        <v>600</v>
      </c>
    </row>
    <row r="210" spans="1:5" x14ac:dyDescent="0.25">
      <c r="A210" s="46">
        <v>45</v>
      </c>
      <c r="B210" s="44" t="s">
        <v>375</v>
      </c>
      <c r="C210" s="42" t="s">
        <v>372</v>
      </c>
      <c r="D210" s="51" t="s">
        <v>12</v>
      </c>
      <c r="E210" s="45">
        <v>800</v>
      </c>
    </row>
    <row r="211" spans="1:5" x14ac:dyDescent="0.25">
      <c r="A211" s="46">
        <v>50</v>
      </c>
      <c r="B211" s="44" t="s">
        <v>375</v>
      </c>
      <c r="C211" s="42" t="s">
        <v>372</v>
      </c>
      <c r="D211" s="51" t="s">
        <v>12</v>
      </c>
      <c r="E211" s="57">
        <v>800</v>
      </c>
    </row>
    <row r="212" spans="1:5" x14ac:dyDescent="0.25">
      <c r="A212" s="46">
        <v>55</v>
      </c>
      <c r="B212" s="44" t="s">
        <v>375</v>
      </c>
      <c r="C212" s="42" t="s">
        <v>372</v>
      </c>
      <c r="D212" s="51" t="s">
        <v>12</v>
      </c>
      <c r="E212" s="57">
        <v>800</v>
      </c>
    </row>
    <row r="213" spans="1:5" x14ac:dyDescent="0.25">
      <c r="A213" s="46">
        <v>60</v>
      </c>
      <c r="B213" s="44" t="s">
        <v>375</v>
      </c>
      <c r="C213" s="42" t="s">
        <v>372</v>
      </c>
      <c r="D213" s="51" t="s">
        <v>12</v>
      </c>
      <c r="E213" s="57">
        <v>800</v>
      </c>
    </row>
    <row r="214" spans="1:5" x14ac:dyDescent="0.25">
      <c r="A214" s="46">
        <v>65</v>
      </c>
      <c r="B214" s="44" t="s">
        <v>375</v>
      </c>
      <c r="C214" s="42" t="s">
        <v>372</v>
      </c>
      <c r="D214" s="51" t="s">
        <v>12</v>
      </c>
      <c r="E214" s="57">
        <v>800</v>
      </c>
    </row>
    <row r="215" spans="1:5" x14ac:dyDescent="0.25">
      <c r="A215" s="46">
        <v>70</v>
      </c>
      <c r="B215" s="44" t="s">
        <v>375</v>
      </c>
      <c r="C215" s="42" t="s">
        <v>372</v>
      </c>
      <c r="D215" s="51" t="s">
        <v>12</v>
      </c>
      <c r="E215" s="57">
        <v>800</v>
      </c>
    </row>
    <row r="216" spans="1:5" x14ac:dyDescent="0.25">
      <c r="A216" s="46">
        <v>75</v>
      </c>
      <c r="B216" s="44" t="s">
        <v>375</v>
      </c>
      <c r="C216" s="42" t="s">
        <v>372</v>
      </c>
      <c r="D216" s="51" t="s">
        <v>12</v>
      </c>
      <c r="E216" s="57">
        <v>800</v>
      </c>
    </row>
    <row r="217" spans="1:5" ht="15.75" thickBot="1" x14ac:dyDescent="0.3">
      <c r="A217" s="47">
        <v>80</v>
      </c>
      <c r="B217" s="48" t="s">
        <v>375</v>
      </c>
      <c r="C217" s="48" t="s">
        <v>372</v>
      </c>
      <c r="D217" s="54" t="s">
        <v>12</v>
      </c>
      <c r="E217" s="59">
        <v>800</v>
      </c>
    </row>
    <row r="218" spans="1:5" ht="15.75" thickTop="1" x14ac:dyDescent="0.25">
      <c r="A218" s="41">
        <v>10</v>
      </c>
      <c r="B218" s="42" t="s">
        <v>376</v>
      </c>
      <c r="C218" s="42" t="s">
        <v>374</v>
      </c>
      <c r="D218" s="42" t="s">
        <v>12</v>
      </c>
      <c r="E218" s="56">
        <v>75</v>
      </c>
    </row>
    <row r="219" spans="1:5" x14ac:dyDescent="0.25">
      <c r="A219" s="41">
        <v>15</v>
      </c>
      <c r="B219" s="42" t="s">
        <v>376</v>
      </c>
      <c r="C219" s="42" t="s">
        <v>374</v>
      </c>
      <c r="D219" s="51" t="s">
        <v>12</v>
      </c>
      <c r="E219" s="45">
        <v>150</v>
      </c>
    </row>
    <row r="220" spans="1:5" x14ac:dyDescent="0.25">
      <c r="A220" s="46">
        <v>20</v>
      </c>
      <c r="B220" s="42" t="s">
        <v>376</v>
      </c>
      <c r="C220" s="44" t="s">
        <v>374</v>
      </c>
      <c r="D220" s="51" t="s">
        <v>12</v>
      </c>
      <c r="E220" s="45">
        <v>275</v>
      </c>
    </row>
    <row r="221" spans="1:5" x14ac:dyDescent="0.25">
      <c r="A221" s="46">
        <v>25</v>
      </c>
      <c r="B221" s="42" t="s">
        <v>376</v>
      </c>
      <c r="C221" s="44" t="s">
        <v>374</v>
      </c>
      <c r="D221" s="51" t="s">
        <v>12</v>
      </c>
      <c r="E221" s="45">
        <v>400</v>
      </c>
    </row>
    <row r="222" spans="1:5" x14ac:dyDescent="0.25">
      <c r="A222" s="46">
        <v>30</v>
      </c>
      <c r="B222" s="42" t="s">
        <v>376</v>
      </c>
      <c r="C222" s="44" t="s">
        <v>374</v>
      </c>
      <c r="D222" s="51" t="s">
        <v>12</v>
      </c>
      <c r="E222" s="45">
        <v>600</v>
      </c>
    </row>
    <row r="223" spans="1:5" x14ac:dyDescent="0.25">
      <c r="A223" s="46">
        <v>35</v>
      </c>
      <c r="B223" s="42" t="s">
        <v>376</v>
      </c>
      <c r="C223" s="44" t="s">
        <v>374</v>
      </c>
      <c r="D223" s="51" t="s">
        <v>12</v>
      </c>
      <c r="E223" s="45">
        <v>800</v>
      </c>
    </row>
    <row r="224" spans="1:5" x14ac:dyDescent="0.25">
      <c r="A224" s="46">
        <v>40</v>
      </c>
      <c r="B224" s="42" t="s">
        <v>376</v>
      </c>
      <c r="C224" s="44" t="s">
        <v>374</v>
      </c>
      <c r="D224" s="51" t="s">
        <v>12</v>
      </c>
      <c r="E224" s="45">
        <v>1400</v>
      </c>
    </row>
    <row r="225" spans="1:5" x14ac:dyDescent="0.25">
      <c r="A225" s="46">
        <v>45</v>
      </c>
      <c r="B225" s="42" t="s">
        <v>376</v>
      </c>
      <c r="C225" s="44" t="s">
        <v>374</v>
      </c>
      <c r="D225" s="51" t="s">
        <v>12</v>
      </c>
      <c r="E225" s="45">
        <v>2000</v>
      </c>
    </row>
    <row r="226" spans="1:5" x14ac:dyDescent="0.25">
      <c r="A226" s="46">
        <v>50</v>
      </c>
      <c r="B226" s="42" t="s">
        <v>376</v>
      </c>
      <c r="C226" s="44" t="s">
        <v>374</v>
      </c>
      <c r="D226" s="51" t="s">
        <v>12</v>
      </c>
      <c r="E226" s="57">
        <v>2000</v>
      </c>
    </row>
    <row r="227" spans="1:5" x14ac:dyDescent="0.25">
      <c r="A227" s="46">
        <v>55</v>
      </c>
      <c r="B227" s="42" t="s">
        <v>376</v>
      </c>
      <c r="C227" s="44" t="s">
        <v>374</v>
      </c>
      <c r="D227" s="51" t="s">
        <v>12</v>
      </c>
      <c r="E227" s="57">
        <v>2000</v>
      </c>
    </row>
    <row r="228" spans="1:5" x14ac:dyDescent="0.25">
      <c r="A228" s="46">
        <v>60</v>
      </c>
      <c r="B228" s="42" t="s">
        <v>376</v>
      </c>
      <c r="C228" s="44" t="s">
        <v>374</v>
      </c>
      <c r="D228" s="51" t="s">
        <v>12</v>
      </c>
      <c r="E228" s="57">
        <v>2000</v>
      </c>
    </row>
    <row r="229" spans="1:5" x14ac:dyDescent="0.25">
      <c r="A229" s="46">
        <v>65</v>
      </c>
      <c r="B229" s="42" t="s">
        <v>376</v>
      </c>
      <c r="C229" s="44" t="s">
        <v>374</v>
      </c>
      <c r="D229" s="51" t="s">
        <v>12</v>
      </c>
      <c r="E229" s="57">
        <v>2000</v>
      </c>
    </row>
    <row r="230" spans="1:5" x14ac:dyDescent="0.25">
      <c r="A230" s="46">
        <v>70</v>
      </c>
      <c r="B230" s="42" t="s">
        <v>376</v>
      </c>
      <c r="C230" s="44" t="s">
        <v>374</v>
      </c>
      <c r="D230" s="51" t="s">
        <v>12</v>
      </c>
      <c r="E230" s="57">
        <v>2000</v>
      </c>
    </row>
    <row r="231" spans="1:5" x14ac:dyDescent="0.25">
      <c r="A231" s="46">
        <v>75</v>
      </c>
      <c r="B231" s="42" t="s">
        <v>376</v>
      </c>
      <c r="C231" s="44" t="s">
        <v>374</v>
      </c>
      <c r="D231" s="51" t="s">
        <v>12</v>
      </c>
      <c r="E231" s="57">
        <v>2000</v>
      </c>
    </row>
    <row r="232" spans="1:5" ht="15.75" thickBot="1" x14ac:dyDescent="0.3">
      <c r="A232" s="47">
        <v>80</v>
      </c>
      <c r="B232" s="48" t="s">
        <v>376</v>
      </c>
      <c r="C232" s="48" t="s">
        <v>374</v>
      </c>
      <c r="D232" s="54" t="s">
        <v>12</v>
      </c>
      <c r="E232" s="59">
        <v>2000</v>
      </c>
    </row>
    <row r="233" spans="1:5" ht="15.75" thickTop="1" x14ac:dyDescent="0.25">
      <c r="A233" s="41">
        <v>10</v>
      </c>
      <c r="B233" s="42" t="s">
        <v>376</v>
      </c>
      <c r="C233" s="42" t="s">
        <v>373</v>
      </c>
      <c r="D233" s="42" t="s">
        <v>12</v>
      </c>
      <c r="E233" s="56">
        <v>25</v>
      </c>
    </row>
    <row r="234" spans="1:5" x14ac:dyDescent="0.25">
      <c r="A234" s="41">
        <v>15</v>
      </c>
      <c r="B234" s="42" t="s">
        <v>376</v>
      </c>
      <c r="C234" s="42" t="s">
        <v>373</v>
      </c>
      <c r="D234" s="51" t="s">
        <v>12</v>
      </c>
      <c r="E234" s="45">
        <v>50</v>
      </c>
    </row>
    <row r="235" spans="1:5" x14ac:dyDescent="0.25">
      <c r="A235" s="46">
        <v>20</v>
      </c>
      <c r="B235" s="42" t="s">
        <v>376</v>
      </c>
      <c r="C235" s="42" t="s">
        <v>373</v>
      </c>
      <c r="D235" s="51" t="s">
        <v>12</v>
      </c>
      <c r="E235" s="45">
        <v>100</v>
      </c>
    </row>
    <row r="236" spans="1:5" x14ac:dyDescent="0.25">
      <c r="A236" s="46">
        <v>25</v>
      </c>
      <c r="B236" s="42" t="s">
        <v>376</v>
      </c>
      <c r="C236" s="42" t="s">
        <v>373</v>
      </c>
      <c r="D236" s="51" t="s">
        <v>12</v>
      </c>
      <c r="E236" s="45">
        <v>150</v>
      </c>
    </row>
    <row r="237" spans="1:5" x14ac:dyDescent="0.25">
      <c r="A237" s="46">
        <v>30</v>
      </c>
      <c r="B237" s="42" t="s">
        <v>376</v>
      </c>
      <c r="C237" s="42" t="s">
        <v>373</v>
      </c>
      <c r="D237" s="51" t="s">
        <v>12</v>
      </c>
      <c r="E237" s="45">
        <v>275</v>
      </c>
    </row>
    <row r="238" spans="1:5" x14ac:dyDescent="0.25">
      <c r="A238" s="46">
        <v>35</v>
      </c>
      <c r="B238" s="42" t="s">
        <v>376</v>
      </c>
      <c r="C238" s="42" t="s">
        <v>373</v>
      </c>
      <c r="D238" s="51" t="s">
        <v>12</v>
      </c>
      <c r="E238" s="45">
        <v>400</v>
      </c>
    </row>
    <row r="239" spans="1:5" x14ac:dyDescent="0.25">
      <c r="A239" s="46">
        <v>40</v>
      </c>
      <c r="B239" s="42" t="s">
        <v>376</v>
      </c>
      <c r="C239" s="42" t="s">
        <v>373</v>
      </c>
      <c r="D239" s="51" t="s">
        <v>12</v>
      </c>
      <c r="E239" s="45">
        <v>600</v>
      </c>
    </row>
    <row r="240" spans="1:5" x14ac:dyDescent="0.25">
      <c r="A240" s="46">
        <v>45</v>
      </c>
      <c r="B240" s="42" t="s">
        <v>376</v>
      </c>
      <c r="C240" s="42" t="s">
        <v>373</v>
      </c>
      <c r="D240" s="51" t="s">
        <v>12</v>
      </c>
      <c r="E240" s="45">
        <v>800</v>
      </c>
    </row>
    <row r="241" spans="1:5" x14ac:dyDescent="0.25">
      <c r="A241" s="46">
        <v>50</v>
      </c>
      <c r="B241" s="42" t="s">
        <v>376</v>
      </c>
      <c r="C241" s="42" t="s">
        <v>373</v>
      </c>
      <c r="D241" s="51" t="s">
        <v>12</v>
      </c>
      <c r="E241" s="57">
        <v>800</v>
      </c>
    </row>
    <row r="242" spans="1:5" x14ac:dyDescent="0.25">
      <c r="A242" s="46">
        <v>55</v>
      </c>
      <c r="B242" s="42" t="s">
        <v>376</v>
      </c>
      <c r="C242" s="42" t="s">
        <v>373</v>
      </c>
      <c r="D242" s="51" t="s">
        <v>12</v>
      </c>
      <c r="E242" s="57">
        <v>800</v>
      </c>
    </row>
    <row r="243" spans="1:5" x14ac:dyDescent="0.25">
      <c r="A243" s="46">
        <v>60</v>
      </c>
      <c r="B243" s="42" t="s">
        <v>376</v>
      </c>
      <c r="C243" s="42" t="s">
        <v>373</v>
      </c>
      <c r="D243" s="51" t="s">
        <v>12</v>
      </c>
      <c r="E243" s="57">
        <v>800</v>
      </c>
    </row>
    <row r="244" spans="1:5" x14ac:dyDescent="0.25">
      <c r="A244" s="46">
        <v>65</v>
      </c>
      <c r="B244" s="42" t="s">
        <v>376</v>
      </c>
      <c r="C244" s="42" t="s">
        <v>373</v>
      </c>
      <c r="D244" s="51" t="s">
        <v>12</v>
      </c>
      <c r="E244" s="57">
        <v>800</v>
      </c>
    </row>
    <row r="245" spans="1:5" x14ac:dyDescent="0.25">
      <c r="A245" s="46">
        <v>70</v>
      </c>
      <c r="B245" s="42" t="s">
        <v>376</v>
      </c>
      <c r="C245" s="42" t="s">
        <v>373</v>
      </c>
      <c r="D245" s="51" t="s">
        <v>12</v>
      </c>
      <c r="E245" s="57">
        <v>800</v>
      </c>
    </row>
    <row r="246" spans="1:5" x14ac:dyDescent="0.25">
      <c r="A246" s="46">
        <v>75</v>
      </c>
      <c r="B246" s="42" t="s">
        <v>376</v>
      </c>
      <c r="C246" s="42" t="s">
        <v>373</v>
      </c>
      <c r="D246" s="51" t="s">
        <v>12</v>
      </c>
      <c r="E246" s="57">
        <v>800</v>
      </c>
    </row>
    <row r="247" spans="1:5" ht="15.75" thickBot="1" x14ac:dyDescent="0.3">
      <c r="A247" s="47">
        <v>80</v>
      </c>
      <c r="B247" s="48" t="s">
        <v>376</v>
      </c>
      <c r="C247" s="48" t="s">
        <v>373</v>
      </c>
      <c r="D247" s="54" t="s">
        <v>12</v>
      </c>
      <c r="E247" s="59">
        <v>800</v>
      </c>
    </row>
    <row r="248" spans="1:5" ht="15.75" thickTop="1" x14ac:dyDescent="0.25">
      <c r="A248" s="41">
        <v>10</v>
      </c>
      <c r="B248" s="42" t="s">
        <v>377</v>
      </c>
      <c r="C248" s="42" t="s">
        <v>374</v>
      </c>
      <c r="D248" s="51" t="s">
        <v>12</v>
      </c>
      <c r="E248" s="70">
        <v>38</v>
      </c>
    </row>
    <row r="249" spans="1:5" x14ac:dyDescent="0.25">
      <c r="A249" s="41">
        <v>15</v>
      </c>
      <c r="B249" s="42" t="s">
        <v>377</v>
      </c>
      <c r="C249" s="42" t="s">
        <v>374</v>
      </c>
      <c r="D249" s="51" t="s">
        <v>12</v>
      </c>
      <c r="E249" s="68">
        <v>75</v>
      </c>
    </row>
    <row r="250" spans="1:5" x14ac:dyDescent="0.25">
      <c r="A250" s="46">
        <v>20</v>
      </c>
      <c r="B250" s="42" t="s">
        <v>377</v>
      </c>
      <c r="C250" s="44" t="s">
        <v>374</v>
      </c>
      <c r="D250" s="51" t="s">
        <v>12</v>
      </c>
      <c r="E250" s="68">
        <v>113</v>
      </c>
    </row>
    <row r="251" spans="1:5" x14ac:dyDescent="0.25">
      <c r="A251" s="46">
        <v>25</v>
      </c>
      <c r="B251" s="42" t="s">
        <v>377</v>
      </c>
      <c r="C251" s="44" t="s">
        <v>374</v>
      </c>
      <c r="D251" s="51" t="s">
        <v>12</v>
      </c>
      <c r="E251" s="45">
        <v>150</v>
      </c>
    </row>
    <row r="252" spans="1:5" x14ac:dyDescent="0.25">
      <c r="A252" s="46">
        <v>30</v>
      </c>
      <c r="B252" s="42" t="s">
        <v>377</v>
      </c>
      <c r="C252" s="44" t="s">
        <v>374</v>
      </c>
      <c r="D252" s="51" t="s">
        <v>12</v>
      </c>
      <c r="E252" s="45">
        <v>275</v>
      </c>
    </row>
    <row r="253" spans="1:5" x14ac:dyDescent="0.25">
      <c r="A253" s="46">
        <v>35</v>
      </c>
      <c r="B253" s="42" t="s">
        <v>377</v>
      </c>
      <c r="C253" s="44" t="s">
        <v>374</v>
      </c>
      <c r="D253" s="51" t="s">
        <v>12</v>
      </c>
      <c r="E253" s="45">
        <v>400</v>
      </c>
    </row>
    <row r="254" spans="1:5" x14ac:dyDescent="0.25">
      <c r="A254" s="46">
        <v>40</v>
      </c>
      <c r="B254" s="42" t="s">
        <v>377</v>
      </c>
      <c r="C254" s="44" t="s">
        <v>374</v>
      </c>
      <c r="D254" s="51" t="s">
        <v>12</v>
      </c>
      <c r="E254" s="45">
        <v>400</v>
      </c>
    </row>
    <row r="255" spans="1:5" x14ac:dyDescent="0.25">
      <c r="A255" s="46">
        <v>45</v>
      </c>
      <c r="B255" s="42" t="s">
        <v>377</v>
      </c>
      <c r="C255" s="44" t="s">
        <v>374</v>
      </c>
      <c r="D255" s="51" t="s">
        <v>12</v>
      </c>
      <c r="E255" s="45">
        <v>400</v>
      </c>
    </row>
    <row r="256" spans="1:5" x14ac:dyDescent="0.25">
      <c r="A256" s="46">
        <v>50</v>
      </c>
      <c r="B256" s="42" t="s">
        <v>377</v>
      </c>
      <c r="C256" s="44" t="s">
        <v>374</v>
      </c>
      <c r="D256" s="51" t="s">
        <v>12</v>
      </c>
      <c r="E256" s="45">
        <v>400</v>
      </c>
    </row>
    <row r="257" spans="1:5" x14ac:dyDescent="0.25">
      <c r="A257" s="46">
        <v>55</v>
      </c>
      <c r="B257" s="42" t="s">
        <v>377</v>
      </c>
      <c r="C257" s="44" t="s">
        <v>374</v>
      </c>
      <c r="D257" s="51" t="s">
        <v>12</v>
      </c>
      <c r="E257" s="45">
        <v>400</v>
      </c>
    </row>
    <row r="258" spans="1:5" x14ac:dyDescent="0.25">
      <c r="A258" s="46">
        <v>60</v>
      </c>
      <c r="B258" s="42" t="s">
        <v>377</v>
      </c>
      <c r="C258" s="44" t="s">
        <v>374</v>
      </c>
      <c r="D258" s="51" t="s">
        <v>12</v>
      </c>
      <c r="E258" s="45">
        <v>400</v>
      </c>
    </row>
    <row r="259" spans="1:5" x14ac:dyDescent="0.25">
      <c r="A259" s="46">
        <v>65</v>
      </c>
      <c r="B259" s="42" t="s">
        <v>377</v>
      </c>
      <c r="C259" s="44" t="s">
        <v>374</v>
      </c>
      <c r="D259" s="51" t="s">
        <v>12</v>
      </c>
      <c r="E259" s="45">
        <v>400</v>
      </c>
    </row>
    <row r="260" spans="1:5" x14ac:dyDescent="0.25">
      <c r="A260" s="46">
        <v>70</v>
      </c>
      <c r="B260" s="42" t="s">
        <v>377</v>
      </c>
      <c r="C260" s="44" t="s">
        <v>374</v>
      </c>
      <c r="D260" s="51" t="s">
        <v>12</v>
      </c>
      <c r="E260" s="45">
        <v>400</v>
      </c>
    </row>
    <row r="261" spans="1:5" x14ac:dyDescent="0.25">
      <c r="A261" s="46">
        <v>75</v>
      </c>
      <c r="B261" s="42" t="s">
        <v>377</v>
      </c>
      <c r="C261" s="44" t="s">
        <v>374</v>
      </c>
      <c r="D261" s="51" t="s">
        <v>12</v>
      </c>
      <c r="E261" s="45">
        <v>400</v>
      </c>
    </row>
    <row r="262" spans="1:5" ht="15.75" thickBot="1" x14ac:dyDescent="0.3">
      <c r="A262" s="47">
        <v>80</v>
      </c>
      <c r="B262" s="48" t="s">
        <v>377</v>
      </c>
      <c r="C262" s="48" t="s">
        <v>374</v>
      </c>
      <c r="D262" s="48" t="s">
        <v>12</v>
      </c>
      <c r="E262" s="60">
        <v>400</v>
      </c>
    </row>
    <row r="263" spans="1:5" ht="15.75" thickTop="1" x14ac:dyDescent="0.25">
      <c r="A263" s="41">
        <v>10</v>
      </c>
      <c r="B263" s="42" t="s">
        <v>377</v>
      </c>
      <c r="C263" s="42" t="s">
        <v>373</v>
      </c>
      <c r="D263" s="42" t="s">
        <v>12</v>
      </c>
      <c r="E263" s="61">
        <v>25</v>
      </c>
    </row>
    <row r="264" spans="1:5" x14ac:dyDescent="0.25">
      <c r="A264" s="41">
        <v>15</v>
      </c>
      <c r="B264" s="42" t="s">
        <v>377</v>
      </c>
      <c r="C264" s="42" t="s">
        <v>373</v>
      </c>
      <c r="D264" s="51" t="s">
        <v>12</v>
      </c>
      <c r="E264" s="45">
        <v>50</v>
      </c>
    </row>
    <row r="265" spans="1:5" x14ac:dyDescent="0.25">
      <c r="A265" s="46">
        <v>20</v>
      </c>
      <c r="B265" s="42" t="s">
        <v>377</v>
      </c>
      <c r="C265" s="42" t="s">
        <v>373</v>
      </c>
      <c r="D265" s="51" t="s">
        <v>12</v>
      </c>
      <c r="E265" s="68">
        <v>63</v>
      </c>
    </row>
    <row r="266" spans="1:5" x14ac:dyDescent="0.25">
      <c r="A266" s="46">
        <v>25</v>
      </c>
      <c r="B266" s="42" t="s">
        <v>377</v>
      </c>
      <c r="C266" s="42" t="s">
        <v>373</v>
      </c>
      <c r="D266" s="51" t="s">
        <v>12</v>
      </c>
      <c r="E266" s="68">
        <v>75</v>
      </c>
    </row>
    <row r="267" spans="1:5" x14ac:dyDescent="0.25">
      <c r="A267" s="46">
        <v>30</v>
      </c>
      <c r="B267" s="42" t="s">
        <v>377</v>
      </c>
      <c r="C267" s="42" t="s">
        <v>373</v>
      </c>
      <c r="D267" s="51" t="s">
        <v>12</v>
      </c>
      <c r="E267" s="68">
        <v>113</v>
      </c>
    </row>
    <row r="268" spans="1:5" x14ac:dyDescent="0.25">
      <c r="A268" s="46">
        <v>35</v>
      </c>
      <c r="B268" s="42" t="s">
        <v>377</v>
      </c>
      <c r="C268" s="42" t="s">
        <v>373</v>
      </c>
      <c r="D268" s="51" t="s">
        <v>12</v>
      </c>
      <c r="E268" s="45">
        <v>150</v>
      </c>
    </row>
    <row r="269" spans="1:5" x14ac:dyDescent="0.25">
      <c r="A269" s="46">
        <v>40</v>
      </c>
      <c r="B269" s="42" t="s">
        <v>377</v>
      </c>
      <c r="C269" s="42" t="s">
        <v>373</v>
      </c>
      <c r="D269" s="51" t="s">
        <v>12</v>
      </c>
      <c r="E269" s="45">
        <v>150</v>
      </c>
    </row>
    <row r="270" spans="1:5" x14ac:dyDescent="0.25">
      <c r="A270" s="46">
        <v>45</v>
      </c>
      <c r="B270" s="42" t="s">
        <v>377</v>
      </c>
      <c r="C270" s="42" t="s">
        <v>373</v>
      </c>
      <c r="D270" s="51" t="s">
        <v>12</v>
      </c>
      <c r="E270" s="45">
        <v>150</v>
      </c>
    </row>
    <row r="271" spans="1:5" x14ac:dyDescent="0.25">
      <c r="A271" s="46">
        <v>50</v>
      </c>
      <c r="B271" s="42" t="s">
        <v>377</v>
      </c>
      <c r="C271" s="42" t="s">
        <v>373</v>
      </c>
      <c r="D271" s="51" t="s">
        <v>12</v>
      </c>
      <c r="E271" s="45">
        <v>150</v>
      </c>
    </row>
    <row r="272" spans="1:5" x14ac:dyDescent="0.25">
      <c r="A272" s="46">
        <v>55</v>
      </c>
      <c r="B272" s="42" t="s">
        <v>377</v>
      </c>
      <c r="C272" s="42" t="s">
        <v>373</v>
      </c>
      <c r="D272" s="51" t="s">
        <v>12</v>
      </c>
      <c r="E272" s="45">
        <v>150</v>
      </c>
    </row>
    <row r="273" spans="1:5" x14ac:dyDescent="0.25">
      <c r="A273" s="46">
        <v>60</v>
      </c>
      <c r="B273" s="42" t="s">
        <v>377</v>
      </c>
      <c r="C273" s="42" t="s">
        <v>373</v>
      </c>
      <c r="D273" s="51" t="s">
        <v>12</v>
      </c>
      <c r="E273" s="45">
        <v>150</v>
      </c>
    </row>
    <row r="274" spans="1:5" x14ac:dyDescent="0.25">
      <c r="A274" s="46">
        <v>65</v>
      </c>
      <c r="B274" s="42" t="s">
        <v>377</v>
      </c>
      <c r="C274" s="42" t="s">
        <v>373</v>
      </c>
      <c r="D274" s="51" t="s">
        <v>12</v>
      </c>
      <c r="E274" s="45">
        <v>150</v>
      </c>
    </row>
    <row r="275" spans="1:5" x14ac:dyDescent="0.25">
      <c r="A275" s="46">
        <v>70</v>
      </c>
      <c r="B275" s="42" t="s">
        <v>377</v>
      </c>
      <c r="C275" s="42" t="s">
        <v>373</v>
      </c>
      <c r="D275" s="51" t="s">
        <v>12</v>
      </c>
      <c r="E275" s="45">
        <v>150</v>
      </c>
    </row>
    <row r="276" spans="1:5" x14ac:dyDescent="0.25">
      <c r="A276" s="46">
        <v>75</v>
      </c>
      <c r="B276" s="42" t="s">
        <v>377</v>
      </c>
      <c r="C276" s="42" t="s">
        <v>373</v>
      </c>
      <c r="D276" s="51" t="s">
        <v>12</v>
      </c>
      <c r="E276" s="45">
        <v>150</v>
      </c>
    </row>
    <row r="277" spans="1:5" ht="15.75" thickBot="1" x14ac:dyDescent="0.3">
      <c r="A277" s="62">
        <v>80</v>
      </c>
      <c r="B277" s="63" t="s">
        <v>377</v>
      </c>
      <c r="C277" s="63" t="s">
        <v>373</v>
      </c>
      <c r="D277" s="64" t="s">
        <v>12</v>
      </c>
      <c r="E277" s="65">
        <v>150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Rekenblad combinatie</vt:lpstr>
      <vt:lpstr>Vervolgkeuzelijsten</vt:lpstr>
      <vt:lpstr>Kenmerken boomsoorten</vt:lpstr>
      <vt:lpstr>Boomkroonvolumetabel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 Melis</dc:creator>
  <cp:lastModifiedBy>Esther Melis</cp:lastModifiedBy>
  <dcterms:created xsi:type="dcterms:W3CDTF">2024-02-27T08:48:29Z</dcterms:created>
  <dcterms:modified xsi:type="dcterms:W3CDTF">2025-01-16T12:41:42Z</dcterms:modified>
</cp:coreProperties>
</file>