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G:\RBL\RBLBEA\Beleidsmedewerkers Groen gedeelde map\Beleidsdocumenten\Richtlijn Groen en Biodiversiteit\rekentool Richtlijn Groen en Biodiversiteit\"/>
    </mc:Choice>
  </mc:AlternateContent>
  <xr:revisionPtr revIDLastSave="0" documentId="13_ncr:1_{737DB348-A432-4D97-BC06-F5FF8A8A31FB}" xr6:coauthVersionLast="47" xr6:coauthVersionMax="47" xr10:uidLastSave="{00000000-0000-0000-0000-000000000000}"/>
  <workbookProtection workbookAlgorithmName="SHA-512" workbookHashValue="eIzaN+z3qzUNoV+YQBcr9eYJB/jINXdmVdXhTuFx0m7owWRjUWAOKfmbP/7Cj67RgXCM88+Qp0avgHxWd6EIqw==" workbookSaltValue="C1J8adQM8kU8YYnSbC2Uww==" workbookSpinCount="100000" lockStructure="1"/>
  <bookViews>
    <workbookView xWindow="-120" yWindow="-120" windowWidth="29040" windowHeight="15840" xr2:uid="{D5783347-2ADA-4A50-8EDC-98D2746055C4}"/>
  </bookViews>
  <sheets>
    <sheet name="Stap 1 Uitbreiding_Categorie A" sheetId="1" r:id="rId1"/>
    <sheet name="Stap 2 Uitbreiding_Categorie B" sheetId="3" r:id="rId2"/>
    <sheet name="Stap 3 Uitbreiding_Categorie C" sheetId="4" r:id="rId3"/>
    <sheet name="Stap 4 Uitbreiding_Categorie D" sheetId="6" r:id="rId4"/>
    <sheet name="Stap 5 Uitbreiding_Conclusie" sheetId="5" r:id="rId5"/>
    <sheet name="Vervolgkeuzelijsten" sheetId="2"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5" i="3" l="1"/>
  <c r="G35" i="3"/>
  <c r="G15" i="3"/>
  <c r="C7" i="5"/>
  <c r="F10" i="1" l="1"/>
  <c r="F31" i="6"/>
  <c r="F30" i="6"/>
  <c r="F29" i="6"/>
  <c r="F28" i="6"/>
  <c r="F27" i="6"/>
  <c r="F26" i="6"/>
  <c r="F25" i="6"/>
  <c r="G69" i="3" l="1"/>
  <c r="G49" i="3"/>
  <c r="G29" i="3"/>
  <c r="F22" i="6"/>
  <c r="F21" i="6"/>
  <c r="F20" i="6"/>
  <c r="F19" i="6"/>
  <c r="F18" i="6"/>
  <c r="F17" i="6"/>
  <c r="F16" i="6"/>
  <c r="F15" i="6"/>
  <c r="F14" i="6"/>
  <c r="F13" i="6"/>
  <c r="F6" i="6"/>
  <c r="F5" i="6"/>
  <c r="F7" i="6"/>
  <c r="G18" i="4"/>
  <c r="G19" i="4"/>
  <c r="G20" i="4"/>
  <c r="G21" i="4"/>
  <c r="G24" i="4"/>
  <c r="G25" i="4"/>
  <c r="G26" i="4"/>
  <c r="G27" i="4"/>
  <c r="G28" i="4"/>
  <c r="G29" i="4"/>
  <c r="G30" i="4"/>
  <c r="G33" i="4"/>
  <c r="G34" i="4"/>
  <c r="G35" i="4"/>
  <c r="G36" i="4"/>
  <c r="G37" i="4"/>
  <c r="G38" i="4"/>
  <c r="G39" i="4"/>
  <c r="G42" i="4"/>
  <c r="G43" i="4"/>
  <c r="G44" i="4"/>
  <c r="G45" i="4"/>
  <c r="G46" i="4"/>
  <c r="G47" i="4"/>
  <c r="G48" i="4"/>
  <c r="C5" i="4"/>
  <c r="F10" i="4" s="1"/>
  <c r="E8" i="4"/>
  <c r="E7" i="4"/>
  <c r="E6" i="4"/>
  <c r="G12" i="3"/>
  <c r="G68" i="3"/>
  <c r="G67" i="3"/>
  <c r="G66" i="3"/>
  <c r="G65" i="3"/>
  <c r="G64" i="3"/>
  <c r="G63" i="3"/>
  <c r="G62" i="3"/>
  <c r="G61" i="3"/>
  <c r="G60" i="3"/>
  <c r="G59" i="3"/>
  <c r="G58" i="3"/>
  <c r="G57" i="3"/>
  <c r="G56" i="3"/>
  <c r="G54" i="3"/>
  <c r="G53" i="3"/>
  <c r="G52" i="3"/>
  <c r="G48" i="3"/>
  <c r="G47" i="3"/>
  <c r="G46" i="3"/>
  <c r="G45" i="3"/>
  <c r="G44" i="3"/>
  <c r="G43" i="3"/>
  <c r="G42" i="3"/>
  <c r="G41" i="3"/>
  <c r="G40" i="3"/>
  <c r="G39" i="3"/>
  <c r="G38" i="3"/>
  <c r="G37" i="3"/>
  <c r="G36" i="3"/>
  <c r="G34" i="3"/>
  <c r="G33" i="3"/>
  <c r="G32" i="3"/>
  <c r="G28" i="3"/>
  <c r="G27" i="3"/>
  <c r="G26" i="3"/>
  <c r="G25" i="3"/>
  <c r="G24" i="3"/>
  <c r="G23" i="3"/>
  <c r="G22" i="3"/>
  <c r="G21" i="3"/>
  <c r="G20" i="3"/>
  <c r="G19" i="3"/>
  <c r="G18" i="3"/>
  <c r="G17" i="3"/>
  <c r="G16" i="3"/>
  <c r="G14" i="3"/>
  <c r="G13" i="3"/>
  <c r="G71" i="3" l="1"/>
  <c r="F35" i="6"/>
  <c r="G8" i="6"/>
  <c r="G36" i="6" s="1"/>
  <c r="G50" i="4"/>
  <c r="E9" i="4"/>
  <c r="F11" i="4" s="1"/>
  <c r="H51" i="4" s="1"/>
  <c r="E19" i="1"/>
  <c r="E18" i="1"/>
  <c r="G37" i="6" l="1"/>
  <c r="E8" i="1"/>
  <c r="E7" i="1"/>
  <c r="E6" i="1"/>
  <c r="E9" i="1" l="1"/>
  <c r="F11" i="1" l="1"/>
  <c r="F21" i="1"/>
  <c r="F5" i="3" l="1"/>
  <c r="H72" i="3"/>
  <c r="E17" i="1"/>
  <c r="E20" i="1" s="1"/>
  <c r="F22" i="1" s="1"/>
  <c r="H52" i="4" s="1"/>
  <c r="C4" i="5" l="1"/>
  <c r="H73" i="3"/>
  <c r="C5" i="5" s="1"/>
  <c r="H53" i="4" l="1"/>
  <c r="C6" i="5" s="1"/>
  <c r="D8" i="5" s="1"/>
</calcChain>
</file>

<file path=xl/sharedStrings.xml><?xml version="1.0" encoding="utf-8"?>
<sst xmlns="http://schemas.openxmlformats.org/spreadsheetml/2006/main" count="657" uniqueCount="497">
  <si>
    <t>1ste grootte, brede kroon</t>
  </si>
  <si>
    <t>1ste grootte, normale kroon</t>
  </si>
  <si>
    <t>1ste grootte, smalle kroon</t>
  </si>
  <si>
    <t>2e grootte, smalle kroon</t>
  </si>
  <si>
    <t>3e grootte, brede kroon</t>
  </si>
  <si>
    <t>3e grootte, normale kroon</t>
  </si>
  <si>
    <t>3e grootte, smalle kroon</t>
  </si>
  <si>
    <t>2e grootte, brede kroon</t>
  </si>
  <si>
    <t>2e grootte, normale kroon</t>
  </si>
  <si>
    <t>Regulier</t>
  </si>
  <si>
    <t>Snel groeiend</t>
  </si>
  <si>
    <t xml:space="preserve">Abies grandis | reuzenzilverspar </t>
  </si>
  <si>
    <t xml:space="preserve">Abies nordmanniana |Nordmann-zilverspar </t>
  </si>
  <si>
    <t xml:space="preserve">Acer buergerianum |drietandesdoorn </t>
  </si>
  <si>
    <t xml:space="preserve">Acer campestre | veldesdoorn </t>
  </si>
  <si>
    <t xml:space="preserve">Acer campestre 'Elsrijk' </t>
  </si>
  <si>
    <t xml:space="preserve">Acer cappadocicum | Kolchische esdoorn </t>
  </si>
  <si>
    <t xml:space="preserve">Acer cissifolium </t>
  </si>
  <si>
    <t xml:space="preserve">Acer davidii | streepjesbastesdoorn </t>
  </si>
  <si>
    <t xml:space="preserve">Acer griseum </t>
  </si>
  <si>
    <t>Acer 'Lobel'</t>
  </si>
  <si>
    <t xml:space="preserve">Acer negundo | vederesdoorn </t>
  </si>
  <si>
    <t xml:space="preserve">Acer negundo 'Variegatum' </t>
  </si>
  <si>
    <t xml:space="preserve">Acer palmatum | Japanse esdoorn </t>
  </si>
  <si>
    <t xml:space="preserve">Acer palmatum 'Atropurpureum' </t>
  </si>
  <si>
    <t xml:space="preserve">Acer pensylvanicum </t>
  </si>
  <si>
    <t xml:space="preserve">Acer platanoides | Noorse esdoorn </t>
  </si>
  <si>
    <t xml:space="preserve">Acer platanoides 'Autumn Blaze' </t>
  </si>
  <si>
    <t xml:space="preserve">Acer platanoides 'Cleveland' </t>
  </si>
  <si>
    <t xml:space="preserve">Acer platanoides 'Columnare' </t>
  </si>
  <si>
    <t xml:space="preserve">Acer platanoides 'Crimson King' </t>
  </si>
  <si>
    <t xml:space="preserve">Acer platanoides 'Drummondii' </t>
  </si>
  <si>
    <t xml:space="preserve">Acer platanoides 'Faassen's Black' </t>
  </si>
  <si>
    <t xml:space="preserve">Acer platanoides 'Fairview' </t>
  </si>
  <si>
    <t xml:space="preserve">Acer platanoides 'Farlake's Green' </t>
  </si>
  <si>
    <t xml:space="preserve">Acer platanoides 'Globosum' | bolesdoorn </t>
  </si>
  <si>
    <t xml:space="preserve">Acer platanoides 'Royal Red' </t>
  </si>
  <si>
    <t xml:space="preserve">Acer platanoides 'Schwedleri' </t>
  </si>
  <si>
    <t>Acer pseudoplatanus | gewone (berg)esdoorn</t>
  </si>
  <si>
    <t xml:space="preserve">Acer pseudoplatanus 'Atropurpureum' </t>
  </si>
  <si>
    <t xml:space="preserve">Acer pseudoplatanus 'Bruchem' </t>
  </si>
  <si>
    <t xml:space="preserve">Acer pseudoplatanus 'Leopoldii' </t>
  </si>
  <si>
    <t xml:space="preserve">Acer pseudoplatanus 'Negenia' </t>
  </si>
  <si>
    <t xml:space="preserve">Acer pseudoplatanus 'Rotterdam' </t>
  </si>
  <si>
    <t xml:space="preserve">Acer rubrum | rode esdoorn </t>
  </si>
  <si>
    <t xml:space="preserve">Acer rubrum 'Brandywine' </t>
  </si>
  <si>
    <t xml:space="preserve">Acer rubrum 'Karpick' </t>
  </si>
  <si>
    <t>Acer rubrum 'Scanlon'</t>
  </si>
  <si>
    <t xml:space="preserve">Acer saccharinum | zilveresdoorn </t>
  </si>
  <si>
    <t xml:space="preserve">Acer saccharinum 'Asplenifolium' </t>
  </si>
  <si>
    <t xml:space="preserve">Acer saccharinum 'Laciniatum Wieri' </t>
  </si>
  <si>
    <t>Acer saccharinum 'Pyramidale'</t>
  </si>
  <si>
    <t xml:space="preserve">Acer saccharum | suikeresdoorn </t>
  </si>
  <si>
    <t xml:space="preserve">Acer tataricum subsp. ginnala |Chinese esdoorn </t>
  </si>
  <si>
    <t xml:space="preserve">Acer x freemanii </t>
  </si>
  <si>
    <t xml:space="preserve">Acer x freemanii 'Armstrong' </t>
  </si>
  <si>
    <t xml:space="preserve">Acer x freemanii 'Celzam' </t>
  </si>
  <si>
    <t xml:space="preserve">Acer x freemanii 'Elegant' </t>
  </si>
  <si>
    <t xml:space="preserve">Aesculus flava | Amerikaanse paardenkastanje </t>
  </si>
  <si>
    <t xml:space="preserve">Aesculus hippocastanum | (witte) paardenkastanje </t>
  </si>
  <si>
    <t xml:space="preserve">Aesculus hippocastanum 'Baumannii' </t>
  </si>
  <si>
    <t>Aesculus hippocastanum 'Pyramidalis'</t>
  </si>
  <si>
    <t xml:space="preserve">Aesculus pavia | rode pavia </t>
  </si>
  <si>
    <t xml:space="preserve">Aesculus x carnea | rode paardenkastanje </t>
  </si>
  <si>
    <t xml:space="preserve">Aesculus x carnea 'Briotii' </t>
  </si>
  <si>
    <t xml:space="preserve">Aesculus x carnea 'Plantierensis'  </t>
  </si>
  <si>
    <t xml:space="preserve">Ailanthus altissima | hemelboom </t>
  </si>
  <si>
    <t xml:space="preserve">Alnus cordata | hartbladige (Italiaanse) els </t>
  </si>
  <si>
    <t xml:space="preserve">Alnus glutinosa | gewone (zwarte) els </t>
  </si>
  <si>
    <t xml:space="preserve">Alnus glutinosa 'Aurea' </t>
  </si>
  <si>
    <t>Alnus glutinosa 'Laciniata'</t>
  </si>
  <si>
    <t xml:space="preserve">Alnus incana | grijze (witte) els </t>
  </si>
  <si>
    <t>Alnus subcordata | Kaukasische els</t>
  </si>
  <si>
    <t xml:space="preserve">Alnus x spaethii 'Spaeth' </t>
  </si>
  <si>
    <t xml:space="preserve">Amelanchier arborea 'Robin Hill' </t>
  </si>
  <si>
    <t xml:space="preserve">Amelanchier laevis 'Cumulus' </t>
  </si>
  <si>
    <t xml:space="preserve">Amelanchier lamarckii | krentenboompje </t>
  </si>
  <si>
    <t xml:space="preserve">Betula ermanii </t>
  </si>
  <si>
    <t xml:space="preserve">Betula ermanii 'Blush' </t>
  </si>
  <si>
    <t xml:space="preserve">Betula ermanii 'Holland' | goudberk </t>
  </si>
  <si>
    <t xml:space="preserve">Betula nigra | zwarte berk </t>
  </si>
  <si>
    <t xml:space="preserve">Betula papyrifera | papierberk </t>
  </si>
  <si>
    <t xml:space="preserve">Betula pendula | gewone (ruwe) berk </t>
  </si>
  <si>
    <t xml:space="preserve">Betula pendula 'Fastigiata' </t>
  </si>
  <si>
    <t xml:space="preserve">Betula pendula 'Laciniata' </t>
  </si>
  <si>
    <t xml:space="preserve">Betula pendula 'Tristis' | treurberk </t>
  </si>
  <si>
    <t>Betula pendula 'Youngii' | prieelberk</t>
  </si>
  <si>
    <t xml:space="preserve">Betula pendula 'Zwitsers Glorie' </t>
  </si>
  <si>
    <t xml:space="preserve">Betula pubescens | zachte berk </t>
  </si>
  <si>
    <t xml:space="preserve">Betula utilis 'Doorenbos' | Himalayaberk </t>
  </si>
  <si>
    <t xml:space="preserve">Betula utilis| Himalayaberk </t>
  </si>
  <si>
    <t xml:space="preserve">Carpinus betulus | (gewone) haagbeuk </t>
  </si>
  <si>
    <t xml:space="preserve">Carpinus betulus 'Fastigiata' </t>
  </si>
  <si>
    <t xml:space="preserve">Carpinus betulus 'Frans Fontaine' </t>
  </si>
  <si>
    <t xml:space="preserve">Carpinus japonica | Japanse haagbeuk </t>
  </si>
  <si>
    <t xml:space="preserve">Carya ovata | hickorynoot </t>
  </si>
  <si>
    <t xml:space="preserve">Castanea sativa | tamme kastanje </t>
  </si>
  <si>
    <t xml:space="preserve">Castanea sativa 'Aspleniifolia' </t>
  </si>
  <si>
    <t xml:space="preserve">Catalpa bignonioides  | trompetboom </t>
  </si>
  <si>
    <t xml:space="preserve">Catalpa bignonioides 'Aurea' </t>
  </si>
  <si>
    <t xml:space="preserve">Catalpa bignonioides 'Nana' </t>
  </si>
  <si>
    <t xml:space="preserve">Catalpa speciosa | trompetboom </t>
  </si>
  <si>
    <t xml:space="preserve">Cedrus deodara | Himalayaceder </t>
  </si>
  <si>
    <t>Cedrus libani | Libanonceder</t>
  </si>
  <si>
    <t xml:space="preserve">Cedrus libani 'Glauca' </t>
  </si>
  <si>
    <t xml:space="preserve">Cedrus libani subsp. atlantica | Atlasceder  </t>
  </si>
  <si>
    <t xml:space="preserve">Celtis australis | Europese netelboom </t>
  </si>
  <si>
    <t xml:space="preserve">Celtis occidentalis | zwepenboom </t>
  </si>
  <si>
    <t>Cercidiphyllum japonicum | katsuraboom</t>
  </si>
  <si>
    <t xml:space="preserve">Cercis canadensis | Canadese judasboom </t>
  </si>
  <si>
    <t xml:space="preserve">Cercis siliquastrum | judasboom </t>
  </si>
  <si>
    <t xml:space="preserve">Chamaecyparis lawsoniana | Californische cipres </t>
  </si>
  <si>
    <t xml:space="preserve">Cladrastis kentukea | geelhout </t>
  </si>
  <si>
    <t xml:space="preserve">Cornus controversa </t>
  </si>
  <si>
    <t xml:space="preserve">Cornus mas | gele kornoelje </t>
  </si>
  <si>
    <t xml:space="preserve">Corylus colurna | (Turkse) boomhazelaar </t>
  </si>
  <si>
    <t xml:space="preserve">Crataegus coccinea </t>
  </si>
  <si>
    <t xml:space="preserve">Crataegus laevigata | tweestijlige meidoorn </t>
  </si>
  <si>
    <t xml:space="preserve">Crataegus monogyna | eenstijlige meidoorn </t>
  </si>
  <si>
    <t>Crataegus monogyna 'Stricta'</t>
  </si>
  <si>
    <t>Crataegus x lavalleei</t>
  </si>
  <si>
    <t>Crataegus x media 'Paul's Scarlet'</t>
  </si>
  <si>
    <t xml:space="preserve">Crataegus x persimilis 'Splendens' </t>
  </si>
  <si>
    <t xml:space="preserve">Davidia involucrata | zakdoeken- vaantjesboom </t>
  </si>
  <si>
    <t xml:space="preserve">Elaeagnus angustifolia  | smalbladige olijfwilg </t>
  </si>
  <si>
    <t xml:space="preserve">Fagus sylvatica | gewone (groene) beuk </t>
  </si>
  <si>
    <t>Fagus sylvatica 'Aspleniifolia' | varenbladige beuk</t>
  </si>
  <si>
    <t xml:space="preserve">Fagus sylvatica 'Atropunicea' | bruine beuk </t>
  </si>
  <si>
    <t xml:space="preserve">Fagus sylvatica 'Bornyensis'  </t>
  </si>
  <si>
    <t xml:space="preserve">Fagus sylvatica 'Dawyck' | zuilbeuk </t>
  </si>
  <si>
    <t xml:space="preserve">Fagus sylvatica 'Pendula' | groene treurbeuk </t>
  </si>
  <si>
    <t xml:space="preserve">Fagus sylvatica 'Purpurea Pendula' | bruine treurbeuk </t>
  </si>
  <si>
    <t xml:space="preserve">Fagus sylvatica 'Rotundifolia'  </t>
  </si>
  <si>
    <t xml:space="preserve">Fraxinus americana | Amerikaanse es </t>
  </si>
  <si>
    <t xml:space="preserve">Fraxinus angustifolia | smalbladige es </t>
  </si>
  <si>
    <t xml:space="preserve">Fraxinus angustifolia 'Raywood' </t>
  </si>
  <si>
    <t>Fraxinus biltmoreana</t>
  </si>
  <si>
    <t xml:space="preserve">Fraxinus excelsior | gewone es </t>
  </si>
  <si>
    <t xml:space="preserve">Fraxinus excelsior 'Altena' </t>
  </si>
  <si>
    <t xml:space="preserve">Fraxinus excelsior 'Atlas' </t>
  </si>
  <si>
    <t xml:space="preserve">Fraxinus excelsior 'Aurea Pendula' </t>
  </si>
  <si>
    <t xml:space="preserve">Fraxinus excelsior 'Diversifolia' | eenbladige es </t>
  </si>
  <si>
    <t xml:space="preserve">Fraxinus excelsior 'Eureka' </t>
  </si>
  <si>
    <t xml:space="preserve">Fraxinus excelsior 'Jaspidea' | goudes </t>
  </si>
  <si>
    <t xml:space="preserve">Fraxinus excelsior 'Nana' | boles </t>
  </si>
  <si>
    <t xml:space="preserve">Fraxinus excelsior 'Pendula' | treures </t>
  </si>
  <si>
    <t xml:space="preserve">Fraxinus excelsior 'Westhof's Glorie' </t>
  </si>
  <si>
    <t xml:space="preserve">Fraxinus ornus | pluimes </t>
  </si>
  <si>
    <t xml:space="preserve">Fraxinus ornus 'Louisa lady' </t>
  </si>
  <si>
    <t xml:space="preserve">Fraxinus ornus 'Mecsek' </t>
  </si>
  <si>
    <t xml:space="preserve">Fraxinus ornus 'Paus Johannes-Paulus II' </t>
  </si>
  <si>
    <t xml:space="preserve">Fraxinus pennsylvanica | zachte es </t>
  </si>
  <si>
    <t xml:space="preserve">Fraxinus pennsylvanica 'Zundert' </t>
  </si>
  <si>
    <t xml:space="preserve">Ginkgo biloba | Japanse notenboom </t>
  </si>
  <si>
    <t xml:space="preserve">Ginkgo biloba 'Fastigiata' </t>
  </si>
  <si>
    <t xml:space="preserve">Gleditsia triacanthos | valse christusdoorn </t>
  </si>
  <si>
    <t xml:space="preserve">Gleditsia triacanthos 'Elegantissima' </t>
  </si>
  <si>
    <t xml:space="preserve">Gleditsia triacanthos f. inermis </t>
  </si>
  <si>
    <t xml:space="preserve">Gleditsia triacanthos 'Skyline' </t>
  </si>
  <si>
    <t xml:space="preserve">Gleditsia triacanthos 'Sunburst' </t>
  </si>
  <si>
    <t xml:space="preserve">Gymnocladus dioica | doodsbeenderenboom </t>
  </si>
  <si>
    <t xml:space="preserve">Halesia carolina | sneeuwklokjesboom </t>
  </si>
  <si>
    <t xml:space="preserve">Ilex aquifolium | hulst </t>
  </si>
  <si>
    <t xml:space="preserve">Juglans nigra | zwarte noot </t>
  </si>
  <si>
    <t xml:space="preserve">Juglans regia | gewone walnoot 'okkernoot' </t>
  </si>
  <si>
    <t xml:space="preserve">Koelreuteria paniculata | lampionboom </t>
  </si>
  <si>
    <t xml:space="preserve">Koelreuteria paniculata 'Fastigiata'  </t>
  </si>
  <si>
    <t xml:space="preserve">Laburnum x watereri 'Vossii' | goudenregen </t>
  </si>
  <si>
    <t xml:space="preserve">Larix decidua | Europese lariks </t>
  </si>
  <si>
    <t xml:space="preserve">Larix kaempferi | Japanse lariks </t>
  </si>
  <si>
    <t xml:space="preserve">Liquidambar styraciflua | amberboom </t>
  </si>
  <si>
    <t xml:space="preserve">Liquidambar styraciflua 'Worplesdon' </t>
  </si>
  <si>
    <t xml:space="preserve">Liriodendron tulipifera | tulpenboom </t>
  </si>
  <si>
    <t xml:space="preserve">Liriodendron tulipifera 'Fastigiatum' </t>
  </si>
  <si>
    <t xml:space="preserve">Magnolia acuminata | magnolia of beverboom </t>
  </si>
  <si>
    <t xml:space="preserve">Magnolia grandiflora </t>
  </si>
  <si>
    <t xml:space="preserve">Magnolia kobus | kobushi-magnolia </t>
  </si>
  <si>
    <t xml:space="preserve">Malus baccata | sierappel </t>
  </si>
  <si>
    <t>Malus domestica 'CV' (consumptieappel)</t>
  </si>
  <si>
    <t xml:space="preserve">Malus floribunda </t>
  </si>
  <si>
    <t>Malus hupehensis | sierappel</t>
  </si>
  <si>
    <t xml:space="preserve">Malus toringo </t>
  </si>
  <si>
    <t xml:space="preserve">Malus toringo 'Brouwers Beauty' | sierappel </t>
  </si>
  <si>
    <t xml:space="preserve">Malus tschonoskii | sierappel </t>
  </si>
  <si>
    <t>Mespilus germanica | mispel</t>
  </si>
  <si>
    <t xml:space="preserve">Metasequoia glyptostroboides | watercipres </t>
  </si>
  <si>
    <t xml:space="preserve">Morus alba | witte moerbei </t>
  </si>
  <si>
    <t xml:space="preserve">Morus nigra | zwarte moerbei </t>
  </si>
  <si>
    <t xml:space="preserve">Nothofagus antarctica | schijnbeuk </t>
  </si>
  <si>
    <t xml:space="preserve">Nyssa sylvatica | tupeloboom </t>
  </si>
  <si>
    <t xml:space="preserve">Ostrya carpinifolia | hopbeuk </t>
  </si>
  <si>
    <t xml:space="preserve">Parrotia persica | ijzerhout </t>
  </si>
  <si>
    <t>Paulownia tomentosa | Anna-Paulownaboom</t>
  </si>
  <si>
    <t xml:space="preserve">Phellodendron amurense | kurkboom </t>
  </si>
  <si>
    <t xml:space="preserve">Phellodendron japonicum </t>
  </si>
  <si>
    <t xml:space="preserve">Picea abies | fijnspar </t>
  </si>
  <si>
    <t xml:space="preserve">Picea omorika | Servische spar </t>
  </si>
  <si>
    <t xml:space="preserve">Picea pungens | blauwe spar </t>
  </si>
  <si>
    <t xml:space="preserve">Picea sitchensis | spar </t>
  </si>
  <si>
    <t xml:space="preserve">Pinus nigra | den </t>
  </si>
  <si>
    <t xml:space="preserve">Pinus nigra subsp. nigra | Oostenrijkse den </t>
  </si>
  <si>
    <t xml:space="preserve">Pinus strobus |Weymouthden </t>
  </si>
  <si>
    <t xml:space="preserve">Pinus sylvestris | grove den </t>
  </si>
  <si>
    <t xml:space="preserve">Platanus occidentalis | Westerse plataan </t>
  </si>
  <si>
    <t xml:space="preserve">Platanus orientalis | Oosterse plataan </t>
  </si>
  <si>
    <t xml:space="preserve">Platanus orientalis 'Digitata' </t>
  </si>
  <si>
    <t xml:space="preserve">Platanus orientalis 'Minaret' </t>
  </si>
  <si>
    <t xml:space="preserve">Platanus x hispanica | plataan </t>
  </si>
  <si>
    <t xml:space="preserve">Platanus x hispanica 'Alphen's Globe' </t>
  </si>
  <si>
    <t xml:space="preserve">Platanus x hispanica 'Malburg' &amp; 'Huissen' </t>
  </si>
  <si>
    <t xml:space="preserve">Platanus x hispanica 'Tremonia' </t>
  </si>
  <si>
    <t xml:space="preserve">Populus alba | witte abeel </t>
  </si>
  <si>
    <t xml:space="preserve">Populus lasiocarpa | grootbladige populier </t>
  </si>
  <si>
    <t xml:space="preserve">Populus nigra | zwarte populier </t>
  </si>
  <si>
    <t xml:space="preserve">Populus nigra 'Brandaris' </t>
  </si>
  <si>
    <t xml:space="preserve">Populus nigra 'Italica' | Italiaanse populier </t>
  </si>
  <si>
    <t xml:space="preserve">Populus simonii | Chinese balsempopulier </t>
  </si>
  <si>
    <t xml:space="preserve">Populus simonii 'Fastigiata' | Chinese balsempopulier </t>
  </si>
  <si>
    <t xml:space="preserve">Populus tremula | tril- (ratel)populier </t>
  </si>
  <si>
    <t xml:space="preserve">Populus trichocarpa | West-Amerikaanse balsempopulier </t>
  </si>
  <si>
    <t xml:space="preserve">Populus x berolinensis | Siberische balsempopulier </t>
  </si>
  <si>
    <t xml:space="preserve">Populus x canadensis | gewone (Canadese) populier </t>
  </si>
  <si>
    <t>Populus x canadensis 'Robusta'</t>
  </si>
  <si>
    <t xml:space="preserve">Populus x canescens | grauwe abeel </t>
  </si>
  <si>
    <t>Populus x canescens 'De Moffart'</t>
  </si>
  <si>
    <t xml:space="preserve">Prunus 'Accolade' </t>
  </si>
  <si>
    <t xml:space="preserve">Prunus avium | zoete kers </t>
  </si>
  <si>
    <t xml:space="preserve">Prunus avium 'Plena' </t>
  </si>
  <si>
    <t xml:space="preserve">Prunus cerasifera 'Nigra' | kerspruim </t>
  </si>
  <si>
    <t xml:space="preserve">Prunus cerasus  </t>
  </si>
  <si>
    <t xml:space="preserve">Prunus domestica 'CV' (consumptiepruim) </t>
  </si>
  <si>
    <t xml:space="preserve">Prunus 'Kiku-shidare-zakura' </t>
  </si>
  <si>
    <t xml:space="preserve">Prunus maackii </t>
  </si>
  <si>
    <t xml:space="preserve">Prunus 'Mahogany Lustre' </t>
  </si>
  <si>
    <t xml:space="preserve">Prunus padus | troskers </t>
  </si>
  <si>
    <t xml:space="preserve">Prunus 'Pandora' </t>
  </si>
  <si>
    <t>Prunus sargentii 'Rancho'</t>
  </si>
  <si>
    <t xml:space="preserve">Prunus serotina | Amerikaanse vogelkers </t>
  </si>
  <si>
    <t xml:space="preserve">Prunus serrulata | Japanse sierkers </t>
  </si>
  <si>
    <t xml:space="preserve">Prunus serrulata 'Amanogawa' </t>
  </si>
  <si>
    <t>Prunus serrulata 'Kanzan'</t>
  </si>
  <si>
    <t>Prunus spinosa | sleedoorn</t>
  </si>
  <si>
    <t>Prunus 'Spire'</t>
  </si>
  <si>
    <t xml:space="preserve">Prunus 'Trailblazer' </t>
  </si>
  <si>
    <t xml:space="preserve">Prunus 'Umineko' </t>
  </si>
  <si>
    <t xml:space="preserve">Prunus virginiana 'Shubert' </t>
  </si>
  <si>
    <t>Prunus x eminens 'Umbraculifera' | steppenkers</t>
  </si>
  <si>
    <t xml:space="preserve">Prunus x gondouinii 'Schnee' </t>
  </si>
  <si>
    <t xml:space="preserve">Prunus x schmittii </t>
  </si>
  <si>
    <t xml:space="preserve">Prunus x subhirtella 'Autumnalis' | voorjaarskers </t>
  </si>
  <si>
    <t xml:space="preserve">Prunus x yedoensis </t>
  </si>
  <si>
    <t xml:space="preserve">Pseudotsuga menziesii | douglasspar </t>
  </si>
  <si>
    <t xml:space="preserve">Pterocarya fraxinifolia | Kaukasische (gewone) vleugelnoot </t>
  </si>
  <si>
    <t>Pterocarya rhoifolia | Japanse vleugelnoot</t>
  </si>
  <si>
    <t xml:space="preserve">Pterocarya stenoptera </t>
  </si>
  <si>
    <t xml:space="preserve">Pyrus calleryana 'Chanticleer' | Callery-peer </t>
  </si>
  <si>
    <t xml:space="preserve">Pyrus communis | peer </t>
  </si>
  <si>
    <t xml:space="preserve">Pyrus communis 'Beech Hill' </t>
  </si>
  <si>
    <t xml:space="preserve">Pyrus salicifolia | wilgbladige peer </t>
  </si>
  <si>
    <t xml:space="preserve">Pyrus salicifolia 'Pendula' </t>
  </si>
  <si>
    <t>Quercus cerris | moseik</t>
  </si>
  <si>
    <t xml:space="preserve">Quercus coccinea 'Splendens' | scharlaken eik </t>
  </si>
  <si>
    <t xml:space="preserve">Quercus 'Columna' </t>
  </si>
  <si>
    <t xml:space="preserve">Quercus frainetto | Hongaarse eik </t>
  </si>
  <si>
    <t xml:space="preserve">Quercus ilex  |steeneik </t>
  </si>
  <si>
    <t xml:space="preserve">Quercus 'Macon' </t>
  </si>
  <si>
    <t xml:space="preserve">Quercus palustris | moeraseik </t>
  </si>
  <si>
    <t xml:space="preserve">Quercus palustris 'Green Pillar' </t>
  </si>
  <si>
    <t xml:space="preserve">Quercus petraea | wintereik </t>
  </si>
  <si>
    <t xml:space="preserve">Quercus robur | zomereik </t>
  </si>
  <si>
    <t xml:space="preserve">Quercus robur 'Fastigiate Koster' | zuileik </t>
  </si>
  <si>
    <t xml:space="preserve">Quercus rubra | Amerikaanse eik </t>
  </si>
  <si>
    <t xml:space="preserve">Quercus rubra 'Aurea' </t>
  </si>
  <si>
    <t xml:space="preserve">Quercus x hispanica | Spaanse eik </t>
  </si>
  <si>
    <t xml:space="preserve">Robinia pseudoacacia | gewone acacia </t>
  </si>
  <si>
    <t xml:space="preserve">Robinia pseudoacacia 'Bessoniana' </t>
  </si>
  <si>
    <t xml:space="preserve">Robinia pseudoacacia 'Frisia' </t>
  </si>
  <si>
    <t>Robinia pseudoacacia 'Pyramidalis'</t>
  </si>
  <si>
    <t xml:space="preserve">Robinia pseudoacacia 'Umbraculifera' | bolacacia </t>
  </si>
  <si>
    <t xml:space="preserve">Robinia pseudoacacia 'Unifoliola' </t>
  </si>
  <si>
    <t>Robinia viscosa | kleefacacia</t>
  </si>
  <si>
    <t xml:space="preserve">Robinia X ambigua 'Bellarosea' </t>
  </si>
  <si>
    <t>Robinia X ambigua 'Decaisneana'</t>
  </si>
  <si>
    <t xml:space="preserve">Robinia x margaretta 'Pink Cascade' </t>
  </si>
  <si>
    <t xml:space="preserve">Salix alba | schietwilg (gewone wilg) </t>
  </si>
  <si>
    <t xml:space="preserve">Salix alba 'Chermesina' | knotwilg </t>
  </si>
  <si>
    <t xml:space="preserve">Salix babylonica | Babylonische treurwilg </t>
  </si>
  <si>
    <t xml:space="preserve">Salix babylonica 'Tortuosa' | kronkelwilg </t>
  </si>
  <si>
    <t xml:space="preserve">Salix caprea | boswilg </t>
  </si>
  <si>
    <t xml:space="preserve">Salix pentandra | laurierwilg </t>
  </si>
  <si>
    <t xml:space="preserve">Salix x sepulcralis 'Chrysocoma' | treurwilg </t>
  </si>
  <si>
    <t xml:space="preserve">Sambucus nigra  | gewone vlier </t>
  </si>
  <si>
    <t xml:space="preserve">Sequoia sempervirens | kustmammoetboom </t>
  </si>
  <si>
    <t xml:space="preserve">Sequoiadendron giganteum | mammoetboom </t>
  </si>
  <si>
    <t xml:space="preserve">Sorbus aria | meelbes </t>
  </si>
  <si>
    <t>Sorbus aucuparia | gewone lijsterbes</t>
  </si>
  <si>
    <t>Sorbus aucuparia 'Fastigiata' | zuilvorm</t>
  </si>
  <si>
    <t xml:space="preserve">Sorbus domestica </t>
  </si>
  <si>
    <t>Sorbus hybrida 'Gibbsii' | bastaard (Finse)meelbes</t>
  </si>
  <si>
    <t xml:space="preserve">Sorbus intermedia | Zweedse meelbes </t>
  </si>
  <si>
    <t xml:space="preserve">Sorbus intermedia 'Brouwers'| Zweedse meelbes </t>
  </si>
  <si>
    <t xml:space="preserve">Sorbus latifolia | breedbladige meelbes </t>
  </si>
  <si>
    <t xml:space="preserve">Sorbus x arnoldiana 'Schouten' </t>
  </si>
  <si>
    <t xml:space="preserve">Sorbus x thuringiaca  </t>
  </si>
  <si>
    <t>Sorbus x thuringiaca 'Fastigiata'</t>
  </si>
  <si>
    <t>Styphnolobium japonicum | honingboom</t>
  </si>
  <si>
    <t xml:space="preserve">Styphnolobium japonicum 'Pendula' </t>
  </si>
  <si>
    <t xml:space="preserve">Styphnolobium japonicum 'Regent' </t>
  </si>
  <si>
    <t>Tamarix gallica</t>
  </si>
  <si>
    <t xml:space="preserve">Taxodium distichum | moerascipres </t>
  </si>
  <si>
    <t>Taxus baccata | taxus of venijnboom</t>
  </si>
  <si>
    <t>Taxus baccata 'Fastigiata' | zuilvorm</t>
  </si>
  <si>
    <t>Tetradium daniellii | bijenboom</t>
  </si>
  <si>
    <t xml:space="preserve">Thuja occidentalis| levensboom </t>
  </si>
  <si>
    <t xml:space="preserve">Thuja plicata | reuzenlevensboom </t>
  </si>
  <si>
    <t>Tilia americana | Amerikaanse linde</t>
  </si>
  <si>
    <t xml:space="preserve">Tilia cordata | klein bladige (winter)linde </t>
  </si>
  <si>
    <t xml:space="preserve">Tilia cordata 'Bohlje' </t>
  </si>
  <si>
    <t xml:space="preserve">Tilia cordata 'Greenspire' </t>
  </si>
  <si>
    <t xml:space="preserve">Tilia cordata 'Rancho' </t>
  </si>
  <si>
    <t xml:space="preserve">Tilia mongolica | Mongoolse linde </t>
  </si>
  <si>
    <t xml:space="preserve">Tilia platyphyllos | grootbladige (zomer)linde </t>
  </si>
  <si>
    <t xml:space="preserve">Tilia tomentosa | (Hongaarse) zilverlinde </t>
  </si>
  <si>
    <t>Tilia tomentosa 'Brabant'</t>
  </si>
  <si>
    <t xml:space="preserve">Tilia x europaea | Hollandse (gewone) linde </t>
  </si>
  <si>
    <t xml:space="preserve">Tilia x europaea 'Euchlora' | krimlinde </t>
  </si>
  <si>
    <t xml:space="preserve">Tilia x europaea 'Koningslinde' </t>
  </si>
  <si>
    <t xml:space="preserve">Tilia x europaea 'Zwarte Linde' </t>
  </si>
  <si>
    <t xml:space="preserve">Tilia x flavescens 'Glenleven' </t>
  </si>
  <si>
    <t xml:space="preserve">Tsuga canadensis | Canadese hemlock(spar) </t>
  </si>
  <si>
    <t xml:space="preserve">Tsuga heterophylla | Westerse hemlock(spar) </t>
  </si>
  <si>
    <t xml:space="preserve">Ulmus 'Camperdownii' | prieeliep </t>
  </si>
  <si>
    <t xml:space="preserve">Ulmus 'Clusius' </t>
  </si>
  <si>
    <t xml:space="preserve">Ulmus 'Columella' </t>
  </si>
  <si>
    <t xml:space="preserve">Ulmus 'Dodoens' </t>
  </si>
  <si>
    <t xml:space="preserve">Ulmus glabra | ruwe iep </t>
  </si>
  <si>
    <t xml:space="preserve">Ulmus glabra 'Exoniensis' | pluimiep </t>
  </si>
  <si>
    <t xml:space="preserve">Ulmus 'Homestead' </t>
  </si>
  <si>
    <t>Ulmus laevis | fladder- (steel)iep</t>
  </si>
  <si>
    <t xml:space="preserve">Ulmus 'Lobel' </t>
  </si>
  <si>
    <t xml:space="preserve">Ulmus minor | gladde (veld-)iep </t>
  </si>
  <si>
    <t xml:space="preserve">Ulmus minor 'Sarniensis' | monumentaaliep </t>
  </si>
  <si>
    <t xml:space="preserve">Ulmus 'New Horizon' </t>
  </si>
  <si>
    <t xml:space="preserve">Ulmus 'Plantijn' </t>
  </si>
  <si>
    <t xml:space="preserve">Ulmus pumila </t>
  </si>
  <si>
    <t xml:space="preserve">Ulmus 'Rebona' </t>
  </si>
  <si>
    <t xml:space="preserve">Ulmus 'Sapporo Autumn Gold' </t>
  </si>
  <si>
    <t xml:space="preserve">Ulmus x hollandica | (Hollandse) iep </t>
  </si>
  <si>
    <t>Ulmus x hollandica 'Belgica'</t>
  </si>
  <si>
    <t>Ulmus x hollandica 'Commelin'</t>
  </si>
  <si>
    <t>Ulmus x hollandica 'Dampieri'</t>
  </si>
  <si>
    <t>Ulmus x hollandica 'Groeneveld'</t>
  </si>
  <si>
    <t>Ulmus x hollandica 'Pioneer'</t>
  </si>
  <si>
    <t xml:space="preserve">Ulmus x hollandica 'Vegeta' | Huntingdon iep </t>
  </si>
  <si>
    <t xml:space="preserve">Ulmus x hollandica 'Wredei' | goudiep </t>
  </si>
  <si>
    <t xml:space="preserve">Zelkova serrata | Japanse zelkova </t>
  </si>
  <si>
    <t>Projectgebied</t>
  </si>
  <si>
    <t>Meerekenfactor</t>
  </si>
  <si>
    <t>Aantal punten huidige situatie</t>
  </si>
  <si>
    <t>Totaal aantal punten - voor oppervlakte aan groen - in huidige situatie</t>
  </si>
  <si>
    <t>2.</t>
  </si>
  <si>
    <t>1.</t>
  </si>
  <si>
    <t>Openbaar groen huidige situatie</t>
  </si>
  <si>
    <t>Semi-openbaar groen huidige situatie</t>
  </si>
  <si>
    <t>Gemeenschappelijk groen huidige situatie</t>
  </si>
  <si>
    <t>Bosplantsoen</t>
  </si>
  <si>
    <t>Natuurlijke oever, windsingel</t>
  </si>
  <si>
    <t>Solitaire heester</t>
  </si>
  <si>
    <t>Coniferen, bodembedekkers, wadi, grasveld met bloembollen</t>
  </si>
  <si>
    <t>Grasveld, berm</t>
  </si>
  <si>
    <t>Variatie in soorten</t>
  </si>
  <si>
    <t>Gebruik vanaf 50% inheemse soorten</t>
  </si>
  <si>
    <t>Gebruik vanaf 30% inheemse besdragende soorten</t>
  </si>
  <si>
    <r>
      <t>Behoud boom 1</t>
    </r>
    <r>
      <rPr>
        <vertAlign val="superscript"/>
        <sz val="9"/>
        <color theme="1"/>
        <rFont val="Verdana"/>
        <family val="2"/>
      </rPr>
      <t>ste</t>
    </r>
    <r>
      <rPr>
        <sz val="9"/>
        <color theme="1"/>
        <rFont val="Verdana"/>
        <family val="2"/>
      </rPr>
      <t xml:space="preserve"> grootte</t>
    </r>
  </si>
  <si>
    <r>
      <t>Behoud boom 2</t>
    </r>
    <r>
      <rPr>
        <vertAlign val="superscript"/>
        <sz val="9"/>
        <color theme="1"/>
        <rFont val="Verdana"/>
        <family val="2"/>
      </rPr>
      <t>de</t>
    </r>
    <r>
      <rPr>
        <sz val="9"/>
        <color theme="1"/>
        <rFont val="Verdana"/>
        <family val="2"/>
      </rPr>
      <t xml:space="preserve"> grootte</t>
    </r>
  </si>
  <si>
    <r>
      <t>Behoud boom 3</t>
    </r>
    <r>
      <rPr>
        <vertAlign val="superscript"/>
        <sz val="9"/>
        <color theme="1"/>
        <rFont val="Verdana"/>
        <family val="2"/>
      </rPr>
      <t>de</t>
    </r>
    <r>
      <rPr>
        <sz val="9"/>
        <color theme="1"/>
        <rFont val="Verdana"/>
        <family val="2"/>
      </rPr>
      <t xml:space="preserve"> grootte</t>
    </r>
  </si>
  <si>
    <t>Takkenril – per 2 m1</t>
  </si>
  <si>
    <t>Punten per eenheid</t>
  </si>
  <si>
    <t>m2</t>
  </si>
  <si>
    <t>stuks</t>
  </si>
  <si>
    <t>m2 / stuks</t>
  </si>
  <si>
    <t>OPENBAAR GROEN</t>
  </si>
  <si>
    <t>SEMI-OPENBAAR GROEN</t>
  </si>
  <si>
    <t>GEMEENSCHAPPELIJK GROEN</t>
  </si>
  <si>
    <t xml:space="preserve">Oppervlakte </t>
  </si>
  <si>
    <t>Eenheid</t>
  </si>
  <si>
    <r>
      <t>Boom 1</t>
    </r>
    <r>
      <rPr>
        <vertAlign val="superscript"/>
        <sz val="9"/>
        <color theme="1"/>
        <rFont val="Verdana"/>
        <family val="2"/>
      </rPr>
      <t>ste</t>
    </r>
    <r>
      <rPr>
        <sz val="9"/>
        <color theme="1"/>
        <rFont val="Verdana"/>
        <family val="2"/>
      </rPr>
      <t xml:space="preserve"> grootte (aanplant)</t>
    </r>
  </si>
  <si>
    <r>
      <t>Boom 2</t>
    </r>
    <r>
      <rPr>
        <vertAlign val="superscript"/>
        <sz val="9"/>
        <color theme="1"/>
        <rFont val="Verdana"/>
        <family val="2"/>
      </rPr>
      <t>de</t>
    </r>
    <r>
      <rPr>
        <sz val="9"/>
        <color theme="1"/>
        <rFont val="Verdana"/>
        <family val="2"/>
      </rPr>
      <t xml:space="preserve"> grootte (aanplant)</t>
    </r>
  </si>
  <si>
    <r>
      <t>Boom 3</t>
    </r>
    <r>
      <rPr>
        <vertAlign val="superscript"/>
        <sz val="9"/>
        <color theme="1"/>
        <rFont val="Verdana"/>
        <family val="2"/>
      </rPr>
      <t>de</t>
    </r>
    <r>
      <rPr>
        <sz val="9"/>
        <color theme="1"/>
        <rFont val="Verdana"/>
        <family val="2"/>
      </rPr>
      <t xml:space="preserve"> grootte (aanplant)</t>
    </r>
  </si>
  <si>
    <t>SCHEMA 1A</t>
  </si>
  <si>
    <t>SCHEMA 2A</t>
  </si>
  <si>
    <t>Vul de blauwe velden van het onderstaande schema (schema 1A) in.</t>
  </si>
  <si>
    <t>Vul de blauwe velden in het onderstaande schema (schema 2A) in.</t>
  </si>
  <si>
    <t>SCHEMA 2B</t>
  </si>
  <si>
    <t>Vul de blauwe velden in het onderstaande schema (schema 2B) in.</t>
  </si>
  <si>
    <t>Oppervlakte 
(in m2)</t>
  </si>
  <si>
    <t>Vul de blauwe velden van het onderstaande schema (schema 1C) in.</t>
  </si>
  <si>
    <t>Vul de blauwe velden in het onderstaande schema (schema 2C) in.</t>
  </si>
  <si>
    <t>SCHEMA 2C</t>
  </si>
  <si>
    <t>SCHEMA 1C</t>
  </si>
  <si>
    <t>Openbaar combinatie-groen huidige situatie</t>
  </si>
  <si>
    <t>Semi-openbaar combinatie-groen huidige situatie</t>
  </si>
  <si>
    <t>Gemeenschappelijk combinatie-groen huidige situatie</t>
  </si>
  <si>
    <t>Totaal aantal punten - voor oppervlakte aan combinatie-groen - in huidige situatie</t>
  </si>
  <si>
    <t>MAATREGELEN 'GEBOUW'</t>
  </si>
  <si>
    <t>Groene gevel d.m.v. klimplant</t>
  </si>
  <si>
    <t>Groene gevel d.m.v. hangende tuin</t>
  </si>
  <si>
    <t>Groen dak met sedum en/of grassen</t>
  </si>
  <si>
    <t>Groen dak met vaste planten en/of struiken</t>
  </si>
  <si>
    <t>Groene parkeerplaats</t>
  </si>
  <si>
    <t>Groene verkeersmaatregel</t>
  </si>
  <si>
    <t>Klimplant tegen object in openbare ruimte</t>
  </si>
  <si>
    <t>Geveltuintje</t>
  </si>
  <si>
    <t>Moestuin</t>
  </si>
  <si>
    <t>Natuurlijk spelen</t>
  </si>
  <si>
    <t>Alternatief voorstel</t>
  </si>
  <si>
    <t>m1</t>
  </si>
  <si>
    <t>EINDCONCLUSIE SCHEMA</t>
  </si>
  <si>
    <t>Resultaat Categorie A</t>
  </si>
  <si>
    <t>Resultaat Categorie B</t>
  </si>
  <si>
    <t>Resultaat Categorie C</t>
  </si>
  <si>
    <t>Resultaat per categorie</t>
  </si>
  <si>
    <t>Minimum aantal voorgeschreven punten - voor oppervlakte aan groen</t>
  </si>
  <si>
    <t xml:space="preserve">1. </t>
  </si>
  <si>
    <t>Raadpleeg het minimum aantal voorgeschreven punten - voor kwaliteit aan groen - in het onderstaande schema (schema 1B)</t>
  </si>
  <si>
    <t>Toelichting:
Het minimum aantal voorgeschreven punten voor kwaliteit aan groen (Categorie B), is gelijk aan het minimum aantal voorgeschreven punten voor oppervlakte aan groen (Categorie A).</t>
  </si>
  <si>
    <t xml:space="preserve">OPENBAAR COMBINATIE-GROEN </t>
  </si>
  <si>
    <t xml:space="preserve">SEMI-OPENBAAR COMBINATIE-GROEN </t>
  </si>
  <si>
    <t>Vul de blauwe velden van het onderstaande schema (schema 1D) in.</t>
  </si>
  <si>
    <t>SCHEMA 1D</t>
  </si>
  <si>
    <t>Vul de blauwe velden in het onderstaande schema (schema 2D) in.</t>
  </si>
  <si>
    <t>SCHEMA 2D</t>
  </si>
  <si>
    <t>Woningen</t>
  </si>
  <si>
    <t>Aantal klaslokalen (stuks)</t>
  </si>
  <si>
    <t xml:space="preserve">Aantal (stuks)
</t>
  </si>
  <si>
    <t>BVO (m2)</t>
  </si>
  <si>
    <t>Bedrijven, winkels, kantoren</t>
  </si>
  <si>
    <t>Scholen</t>
  </si>
  <si>
    <t>Voorgeschreven punten</t>
  </si>
  <si>
    <t>n.v.t.</t>
  </si>
  <si>
    <t>Cluster inbouwstenen huismus</t>
  </si>
  <si>
    <t>Cluster kunstnesten huiszwaluw</t>
  </si>
  <si>
    <t>Cluster inbouwstenen gierzwaluw</t>
  </si>
  <si>
    <t>2 verblijfplaatsen vleermuizen</t>
  </si>
  <si>
    <t>4 verblijfplaatsen vleermuizen</t>
  </si>
  <si>
    <t>2 Kraamverblijven vleermuizen</t>
  </si>
  <si>
    <t>Spouwmuur voor vleermuizen - per 20 m2</t>
  </si>
  <si>
    <t>Boeiboorden voor kleine vleermuizen - per 5 m1</t>
  </si>
  <si>
    <t>Boeiboorden voor grote vleermuizen - per 25 m1</t>
  </si>
  <si>
    <t>Muur voor muurplanten</t>
  </si>
  <si>
    <t>OVERIGE MAATREGELEN</t>
  </si>
  <si>
    <t>Aantal</t>
  </si>
  <si>
    <t>Resultaat Categorie D</t>
  </si>
  <si>
    <t>Minimum aantal voorgeschreven punten - voor oppervlakte aan groen - voor uitbreidingsplan</t>
  </si>
  <si>
    <t>Openbaar groen in uitbreidingsplan</t>
  </si>
  <si>
    <t>Semi-openbaar groen in uitbreidingsplan</t>
  </si>
  <si>
    <t>Gemeenschappelijk groen in uitbreidingsplan</t>
  </si>
  <si>
    <t>Totaal aantal punten - voor oppervlakte aan groen - in uitbreidingsplan</t>
  </si>
  <si>
    <t>Wordt het minimum aantal voorgeschreven punten - voor oppervlakte aan groen - (of meer) behaald in het uitbreidingsplan?</t>
  </si>
  <si>
    <t>Behaalde punten uitbreidingsplan</t>
  </si>
  <si>
    <t>Is het resultaat "JA"? Dan wordt voldaan aan de norm voor categorie A.
Is het resultaat "NEE"? Dan wordt niet voldaan aan de norm voor categorie A. Pas het uitbreidingsplan aan en vul schema 2A opnieuw in totdat het resultaat "JA" is.</t>
  </si>
  <si>
    <t>Rekentool Uitbreiding - Categorie B: kwaliteit groen</t>
  </si>
  <si>
    <t>Minimum aantal voorgeschreven punten - voor kwaliteit aan groen - voor uitbreidingsplan</t>
  </si>
  <si>
    <t>Totaal aantal punten - voor kwaliteit van groen - in uitbreidingsplan</t>
  </si>
  <si>
    <t>Minimum aantal voorgeschreven punten - voor kwaliteit van groen - voor uitbreidingsplan</t>
  </si>
  <si>
    <t>Wordt het minimum aantal voorgeschreven punten - voor kwaliteit van groen - (of meer) behaald in het uitbreidingsplan?</t>
  </si>
  <si>
    <t>Is het resultaat "JA"? Dan wordt voldaan aan de norm voor categorie B.
Is het resultaat "NEE"? Dan wordt niet voldaan aan de norm voor categorie B. Pas het uitbreidingsplan aan en vul schema 2B opnieuw in totdat het resultaat "JA" is.</t>
  </si>
  <si>
    <t>Rekentool Uitbreiding - Categorie A: oppervlakte groen</t>
  </si>
  <si>
    <t>Rekentool Uitbreiding - Categorie C: oppervlakte combinatie-groen en/of ‘overwaarde’ op Categorie A en/of B</t>
  </si>
  <si>
    <t>Minimum aantal voorgeschreven punten - voor oppervlakte aan combinatie-groen - voor uitbreidingsplan</t>
  </si>
  <si>
    <t>Totaal aantal punten - voor oppervlakte aan combinatie-groen - in uitbreidingsplan</t>
  </si>
  <si>
    <t>Wordt het minimum aantal voorgeschreven punten - voor oppervlakte aan combinatie-groen - (of meer) behaald in het uitbreidingsplan?</t>
  </si>
  <si>
    <t>Is het resultaat "JA"? Dan wordt voldaan aan de norm voor categorie C.
Is het resultaat "NEE"? Dan wordt niet voldaan aan de norm voor categorie C. Pas het uitbreidingsplan aan en vul schema 2C opnieuw in totdat het resultaat "JA" is.</t>
  </si>
  <si>
    <t>Rekentool Uitbreiding - Categorie D: natuurinclusief bouwen</t>
  </si>
  <si>
    <t>Minimum aantal voorgeschreven punten - voor natuurinclusief bouwen - voor uitbreidingsplan</t>
  </si>
  <si>
    <t>Totaal aantal punten - voor natuurinclusief bouwen - in uitbreidingsplan</t>
  </si>
  <si>
    <t>Wordt het minimum aantal voorgeschreven punten - voor natuurinclusief bouwen - (of meer) behaald in het uitbreidingsplan?</t>
  </si>
  <si>
    <t>Is het resultaat "JA"? Dan wordt voldaan aan de norm voor categorie D
Is het resultaat "NEE"? Dan wordt niet voldaan aan de norm voor categorie D. Pas het uitbreidingsplan aan en vul schema 2D opnieuw in totdat het resultaat "JA" is.</t>
  </si>
  <si>
    <t>Rekentool Uitbreiding - Eindconclusie</t>
  </si>
  <si>
    <t>Wordt voor alle Categorieën het minimum aantal voorgeschreven punten behaald in het uitbreidingsplan?</t>
  </si>
  <si>
    <t xml:space="preserve">Is het resultaat "JA"? Dan voldoet het uitbreidingsplan aan de normen voor groen en biodiversiteit.
Is het resultaat "NEE"? Dan voldoet het uitbreidingsplan niet aan de normen voor groen en biodiversiteit. Pas het uitbreidingsplan aan totdat het resultaat "JA" is.
</t>
  </si>
  <si>
    <t>Groennorm - voor oppervlakte aan groen (= 15% oppervlakte projectgebied)</t>
  </si>
  <si>
    <t>Groennorm - voor oppervlakte aan combintie-groen (= 10% oppervlakte projectgebied)</t>
  </si>
  <si>
    <t>Toelichting:
Als in de huidige situatie al evenveel of meer groen aanwezig is dan de groennorm voorschrijft, dan moet de oppervlakte aan groen van de huidige situatie, terugkomen in het uitbreidingsplan. Als in de huidige situatie minder groen aanwezig is dan de groennorm voorschrijft dan geldt de groennorm als minimum eis.</t>
  </si>
  <si>
    <t>Toelichting:
Als in de huidige situatie al evenveel of meer combinatie-groen aanwezig is dan de groennorm voorschrijft, dan moet de oppervlakte aan combinatie-groen van de huidige situatie, terugkomen in het uitbreidingsplan. Als in de huidige situatie minder combinatie-groen aanwezig is dan de groennorm voorschrijft dan geldt de groennorm als minimum eis.</t>
  </si>
  <si>
    <r>
      <t xml:space="preserve">Monitoring door ecoloog: 10-20 woningen
</t>
    </r>
    <r>
      <rPr>
        <i/>
        <sz val="11"/>
        <rFont val="Aptos Narrow"/>
        <family val="2"/>
        <scheme val="minor"/>
      </rPr>
      <t>Let op: geen punten voor bedrijven, winkels, kantoren en scholen.</t>
    </r>
  </si>
  <si>
    <r>
      <t xml:space="preserve">Monitoring door ecoloog: 20-60 woningen
</t>
    </r>
    <r>
      <rPr>
        <i/>
        <sz val="11"/>
        <rFont val="Aptos Narrow"/>
        <family val="2"/>
        <scheme val="minor"/>
      </rPr>
      <t>Let op: geen punten voor bedrijven, winkels, kantoren en scholen.</t>
    </r>
  </si>
  <si>
    <r>
      <t xml:space="preserve">Monitoring door ecoloog: vanaf 60 woningen
</t>
    </r>
    <r>
      <rPr>
        <i/>
        <sz val="11"/>
        <rFont val="Aptos Narrow"/>
        <family val="2"/>
        <scheme val="minor"/>
      </rPr>
      <t>Let op: geen punten voor bedrijven, winkels, kantoren en scholen.</t>
    </r>
  </si>
  <si>
    <r>
      <t xml:space="preserve">Voorlichting aan bewoners: 10-20 woningen
</t>
    </r>
    <r>
      <rPr>
        <i/>
        <sz val="11"/>
        <rFont val="Aptos Narrow"/>
        <family val="2"/>
        <scheme val="minor"/>
      </rPr>
      <t>Let op: geen punten voor bedrijven, winkels, kantoren en scholen.</t>
    </r>
  </si>
  <si>
    <r>
      <t xml:space="preserve">Voorlichting aan bewoners: 20-60 woningen
</t>
    </r>
    <r>
      <rPr>
        <i/>
        <sz val="11"/>
        <rFont val="Aptos Narrow"/>
        <family val="2"/>
        <scheme val="minor"/>
      </rPr>
      <t>Let op: geen punten voor bedrijven, winkels, kantoren en scholen.</t>
    </r>
  </si>
  <si>
    <r>
      <t xml:space="preserve">Voorlichting aan bewoners: vanaf 60 woningen
</t>
    </r>
    <r>
      <rPr>
        <i/>
        <sz val="11"/>
        <rFont val="Aptos Narrow"/>
        <family val="2"/>
        <scheme val="minor"/>
      </rPr>
      <t>Let op: geen punten voor bedrijven, winkels, kantoren en scholen.</t>
    </r>
  </si>
  <si>
    <r>
      <t xml:space="preserve">Advies en begeleiding door ecoloog
</t>
    </r>
    <r>
      <rPr>
        <i/>
        <sz val="11"/>
        <rFont val="Aptos Narrow"/>
        <family val="2"/>
        <scheme val="minor"/>
      </rPr>
      <t xml:space="preserve">Let op: alleen punt bij 5 tot 10 woningen. Is voor bedrijven, winkels, kantoren, scholen en vanaf 10 woningen verplicht. </t>
    </r>
  </si>
  <si>
    <t>Bodembedekkers, wadi, grasveld met bloembollen</t>
  </si>
  <si>
    <t>Kruidenrijke berm, kruidenrijk grasland</t>
  </si>
  <si>
    <t>Vaste planten, sierheesters, haag, rozen</t>
  </si>
  <si>
    <t>GEMEENSCHAPPELIJK COMBINATIE-GROEN</t>
  </si>
  <si>
    <t>"Overwaarde" Categorie A (mag worden meegerekend als er onvoldoende combinatie-groen kan worden gerealiseerd)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</si>
</sst>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ptos Narrow"/>
      <family val="2"/>
      <scheme val="minor"/>
    </font>
    <font>
      <b/>
      <sz val="11"/>
      <color theme="1"/>
      <name val="Aptos Narrow"/>
      <family val="2"/>
      <scheme val="minor"/>
    </font>
    <font>
      <sz val="11"/>
      <color theme="1"/>
      <name val="Calibri"/>
      <family val="2"/>
    </font>
    <font>
      <sz val="9"/>
      <color theme="1"/>
      <name val="Aptos Narrow"/>
      <family val="2"/>
      <scheme val="minor"/>
    </font>
    <font>
      <sz val="9"/>
      <color theme="1"/>
      <name val="Verdana"/>
      <family val="2"/>
    </font>
    <font>
      <vertAlign val="superscript"/>
      <sz val="9"/>
      <color theme="1"/>
      <name val="Verdana"/>
      <family val="2"/>
    </font>
    <font>
      <sz val="11"/>
      <color theme="0" tint="-0.499984740745262"/>
      <name val="Aptos Narrow"/>
      <family val="2"/>
      <scheme val="minor"/>
    </font>
    <font>
      <b/>
      <sz val="11"/>
      <color theme="0" tint="-0.499984740745262"/>
      <name val="Aptos Narrow"/>
      <family val="2"/>
      <scheme val="minor"/>
    </font>
    <font>
      <sz val="11"/>
      <color rgb="FFFF0000"/>
      <name val="Aptos Narrow"/>
      <family val="2"/>
      <scheme val="minor"/>
    </font>
    <font>
      <sz val="11"/>
      <color rgb="FFFF0000"/>
      <name val="Calibri"/>
      <family val="2"/>
    </font>
    <font>
      <sz val="9"/>
      <color rgb="FFFF0000"/>
      <name val="Verdana"/>
      <family val="2"/>
    </font>
    <font>
      <sz val="9"/>
      <name val="Verdana"/>
      <family val="2"/>
    </font>
    <font>
      <sz val="11"/>
      <name val="Aptos Narrow"/>
      <family val="2"/>
      <scheme val="minor"/>
    </font>
    <font>
      <i/>
      <sz val="11"/>
      <name val="Aptos Narrow"/>
      <family val="2"/>
      <scheme val="minor"/>
    </font>
  </fonts>
  <fills count="5">
    <fill>
      <patternFill patternType="none"/>
    </fill>
    <fill>
      <patternFill patternType="gray125"/>
    </fill>
    <fill>
      <patternFill patternType="solid">
        <fgColor theme="7" tint="0.79998168889431442"/>
        <bgColor indexed="64"/>
      </patternFill>
    </fill>
    <fill>
      <patternFill patternType="solid">
        <fgColor rgb="FFFFFFCC"/>
        <bgColor indexed="64"/>
      </patternFill>
    </fill>
    <fill>
      <patternFill patternType="solid">
        <fgColor theme="4"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right style="medium">
        <color indexed="64"/>
      </right>
      <top/>
      <bottom/>
      <diagonal/>
    </border>
    <border>
      <left/>
      <right style="medium">
        <color indexed="64"/>
      </right>
      <top/>
      <bottom style="thin">
        <color indexed="64"/>
      </bottom>
      <diagonal/>
    </border>
  </borders>
  <cellStyleXfs count="1">
    <xf numFmtId="0" fontId="0" fillId="0" borderId="0"/>
  </cellStyleXfs>
  <cellXfs count="166">
    <xf numFmtId="0" fontId="0" fillId="0" borderId="0" xfId="0"/>
    <xf numFmtId="0" fontId="0" fillId="0" borderId="0" xfId="0" applyAlignment="1">
      <alignment vertical="top" wrapText="1"/>
    </xf>
    <xf numFmtId="0" fontId="0" fillId="0" borderId="0" xfId="0" applyAlignment="1">
      <alignment horizontal="center" vertical="top"/>
    </xf>
    <xf numFmtId="0" fontId="3" fillId="0" borderId="0" xfId="0" applyFont="1"/>
    <xf numFmtId="0" fontId="0" fillId="0" borderId="0" xfId="0" applyAlignment="1">
      <alignment horizontal="left" vertical="top"/>
    </xf>
    <xf numFmtId="0" fontId="0" fillId="0" borderId="0" xfId="0" applyAlignment="1">
      <alignment wrapText="1"/>
    </xf>
    <xf numFmtId="0" fontId="1" fillId="0" borderId="0" xfId="0" applyFont="1" applyAlignment="1">
      <alignment horizontal="left" vertical="top"/>
    </xf>
    <xf numFmtId="0" fontId="0" fillId="0" borderId="0" xfId="0" applyAlignment="1">
      <alignment horizontal="left" vertical="top" wrapText="1"/>
    </xf>
    <xf numFmtId="0" fontId="2" fillId="0" borderId="0" xfId="0" applyFont="1" applyAlignment="1">
      <alignment horizontal="left" vertical="top"/>
    </xf>
    <xf numFmtId="0" fontId="0" fillId="0" borderId="4" xfId="0"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4" xfId="0" applyBorder="1" applyAlignment="1">
      <alignment horizontal="left" vertical="center"/>
    </xf>
    <xf numFmtId="2" fontId="0" fillId="0" borderId="1" xfId="0" applyNumberFormat="1" applyBorder="1" applyAlignment="1">
      <alignment horizontal="center" vertical="center"/>
    </xf>
    <xf numFmtId="0" fontId="0" fillId="0" borderId="3" xfId="0" applyBorder="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xf>
    <xf numFmtId="0" fontId="0" fillId="0" borderId="10" xfId="0" applyBorder="1" applyAlignment="1">
      <alignment horizontal="center" vertical="center"/>
    </xf>
    <xf numFmtId="0" fontId="0" fillId="0" borderId="3" xfId="0" applyBorder="1" applyAlignment="1">
      <alignment horizontal="center" vertical="center" wrapText="1"/>
    </xf>
    <xf numFmtId="0" fontId="1" fillId="0" borderId="2" xfId="0" applyFont="1" applyBorder="1" applyAlignment="1">
      <alignment horizontal="left" vertical="top"/>
    </xf>
    <xf numFmtId="0" fontId="4" fillId="0" borderId="18" xfId="0" applyFont="1" applyBorder="1" applyAlignment="1">
      <alignment vertical="center"/>
    </xf>
    <xf numFmtId="0" fontId="4" fillId="0" borderId="4" xfId="0" applyFont="1" applyBorder="1" applyAlignment="1">
      <alignment vertical="center"/>
    </xf>
    <xf numFmtId="0" fontId="0" fillId="0" borderId="7" xfId="0" applyBorder="1" applyAlignment="1">
      <alignment horizontal="center" vertical="center"/>
    </xf>
    <xf numFmtId="0" fontId="0" fillId="0" borderId="22" xfId="0" applyBorder="1" applyAlignment="1">
      <alignment horizontal="center" vertical="center"/>
    </xf>
    <xf numFmtId="0" fontId="4" fillId="0" borderId="1" xfId="0" applyFont="1" applyBorder="1" applyAlignment="1">
      <alignment horizontal="center" vertical="center" wrapText="1"/>
    </xf>
    <xf numFmtId="0" fontId="4" fillId="0" borderId="23" xfId="0" applyFont="1" applyBorder="1" applyAlignment="1">
      <alignment vertical="center"/>
    </xf>
    <xf numFmtId="0" fontId="4" fillId="0" borderId="21" xfId="0" applyFont="1" applyBorder="1" applyAlignment="1">
      <alignment horizontal="center" vertical="center" wrapText="1"/>
    </xf>
    <xf numFmtId="0" fontId="0" fillId="0" borderId="25" xfId="0" applyBorder="1" applyAlignment="1">
      <alignment horizontal="left" vertical="center"/>
    </xf>
    <xf numFmtId="0" fontId="4" fillId="0" borderId="4" xfId="0" applyFont="1" applyBorder="1" applyAlignment="1">
      <alignment vertical="center" wrapText="1"/>
    </xf>
    <xf numFmtId="0" fontId="4" fillId="0" borderId="20" xfId="0" applyFont="1" applyBorder="1" applyAlignment="1">
      <alignment horizontal="center" vertical="center" wrapText="1"/>
    </xf>
    <xf numFmtId="0" fontId="0" fillId="0" borderId="26" xfId="0" applyBorder="1" applyAlignment="1">
      <alignment horizontal="center" vertical="center"/>
    </xf>
    <xf numFmtId="0" fontId="4" fillId="0" borderId="22" xfId="0" applyFont="1" applyBorder="1" applyAlignment="1">
      <alignment horizontal="center" vertical="center" wrapText="1"/>
    </xf>
    <xf numFmtId="0" fontId="0" fillId="0" borderId="28" xfId="0" applyBorder="1" applyAlignment="1">
      <alignment horizontal="center" vertical="center"/>
    </xf>
    <xf numFmtId="2" fontId="0" fillId="0" borderId="22" xfId="0" applyNumberFormat="1" applyBorder="1" applyAlignment="1">
      <alignment horizontal="center" vertical="center"/>
    </xf>
    <xf numFmtId="0" fontId="4" fillId="0" borderId="29" xfId="0" applyFont="1" applyBorder="1" applyAlignment="1">
      <alignment vertical="center" wrapText="1"/>
    </xf>
    <xf numFmtId="0" fontId="4" fillId="0" borderId="30" xfId="0" applyFont="1" applyBorder="1" applyAlignment="1">
      <alignment horizontal="center" vertical="center" wrapText="1"/>
    </xf>
    <xf numFmtId="2" fontId="0" fillId="0" borderId="30" xfId="0" applyNumberFormat="1" applyBorder="1" applyAlignment="1">
      <alignment horizontal="center" vertical="center"/>
    </xf>
    <xf numFmtId="0" fontId="0" fillId="0" borderId="30" xfId="0" applyBorder="1" applyAlignment="1">
      <alignment horizontal="center" vertical="center"/>
    </xf>
    <xf numFmtId="0" fontId="6" fillId="0" borderId="0" xfId="0" applyFont="1" applyAlignment="1">
      <alignment horizontal="left" vertical="top" wrapText="1"/>
    </xf>
    <xf numFmtId="0" fontId="7" fillId="0" borderId="11" xfId="0" applyFont="1" applyBorder="1" applyAlignment="1">
      <alignment horizontal="center" vertical="center"/>
    </xf>
    <xf numFmtId="0" fontId="2" fillId="0" borderId="0" xfId="0" applyFont="1" applyAlignment="1">
      <alignment horizontal="left" vertical="top" wrapText="1"/>
    </xf>
    <xf numFmtId="0" fontId="0" fillId="0" borderId="7" xfId="0" applyBorder="1" applyAlignment="1">
      <alignment horizontal="center" vertical="center" wrapText="1"/>
    </xf>
    <xf numFmtId="2" fontId="0" fillId="0" borderId="1" xfId="0" applyNumberFormat="1" applyBorder="1" applyAlignment="1">
      <alignment horizontal="center" vertical="center" wrapText="1"/>
    </xf>
    <xf numFmtId="2" fontId="0" fillId="0" borderId="22" xfId="0" applyNumberFormat="1" applyBorder="1" applyAlignment="1">
      <alignment horizontal="center" vertical="center" wrapText="1"/>
    </xf>
    <xf numFmtId="0" fontId="1" fillId="0" borderId="0" xfId="0" applyFont="1" applyAlignment="1">
      <alignment horizontal="center" vertical="center"/>
    </xf>
    <xf numFmtId="0" fontId="4" fillId="0" borderId="25" xfId="0" applyFont="1" applyBorder="1" applyAlignment="1">
      <alignment horizontal="left" vertical="center" wrapText="1"/>
    </xf>
    <xf numFmtId="0" fontId="4" fillId="0" borderId="4" xfId="0" applyFont="1" applyBorder="1" applyAlignment="1">
      <alignment horizontal="left" vertical="center" wrapText="1"/>
    </xf>
    <xf numFmtId="0" fontId="4" fillId="0" borderId="4" xfId="0" applyFont="1" applyBorder="1" applyAlignment="1">
      <alignment horizontal="left" vertical="center"/>
    </xf>
    <xf numFmtId="0" fontId="4" fillId="0" borderId="25" xfId="0" applyFont="1" applyBorder="1" applyAlignment="1">
      <alignment vertical="center" wrapText="1"/>
    </xf>
    <xf numFmtId="0" fontId="9" fillId="0" borderId="0" xfId="0" applyFont="1" applyAlignment="1">
      <alignment horizontal="left" vertical="top"/>
    </xf>
    <xf numFmtId="0" fontId="1" fillId="0" borderId="32" xfId="0" applyFont="1" applyBorder="1" applyAlignment="1">
      <alignment horizontal="center" vertical="center"/>
    </xf>
    <xf numFmtId="0" fontId="0" fillId="0" borderId="0" xfId="0" applyAlignment="1">
      <alignment horizontal="center" vertical="center" wrapText="1"/>
    </xf>
    <xf numFmtId="0" fontId="1" fillId="0" borderId="0" xfId="0" applyFont="1" applyAlignment="1">
      <alignment horizontal="center" vertical="top"/>
    </xf>
    <xf numFmtId="0" fontId="0" fillId="0" borderId="0" xfId="0" applyAlignment="1">
      <alignment horizontal="center"/>
    </xf>
    <xf numFmtId="0" fontId="1" fillId="3" borderId="32" xfId="0" applyFont="1" applyFill="1" applyBorder="1" applyAlignment="1">
      <alignment horizontal="center" vertical="center"/>
    </xf>
    <xf numFmtId="0" fontId="0" fillId="3" borderId="17" xfId="0" applyFill="1" applyBorder="1" applyAlignment="1">
      <alignment horizontal="center" vertical="center"/>
    </xf>
    <xf numFmtId="0" fontId="0" fillId="3" borderId="10" xfId="0" applyFill="1" applyBorder="1" applyAlignment="1">
      <alignment horizontal="center" vertical="center"/>
    </xf>
    <xf numFmtId="0" fontId="6" fillId="0" borderId="0" xfId="0" applyFont="1" applyAlignment="1">
      <alignment horizontal="center" vertical="top" wrapText="1"/>
    </xf>
    <xf numFmtId="0" fontId="8" fillId="0" borderId="0" xfId="0" quotePrefix="1" applyFont="1" applyAlignment="1">
      <alignment vertical="top" wrapText="1"/>
    </xf>
    <xf numFmtId="0" fontId="7" fillId="0" borderId="32" xfId="0" applyFont="1" applyBorder="1" applyAlignment="1">
      <alignment horizontal="center" vertical="center"/>
    </xf>
    <xf numFmtId="2" fontId="0" fillId="0" borderId="31" xfId="0" applyNumberFormat="1" applyBorder="1" applyAlignment="1">
      <alignment horizontal="center" vertical="center"/>
    </xf>
    <xf numFmtId="0" fontId="0" fillId="0" borderId="4" xfId="0" applyBorder="1" applyAlignment="1">
      <alignment vertical="center"/>
    </xf>
    <xf numFmtId="2" fontId="0" fillId="0" borderId="4" xfId="0" applyNumberFormat="1" applyBorder="1" applyAlignment="1">
      <alignment vertical="center" wrapText="1"/>
    </xf>
    <xf numFmtId="0" fontId="1" fillId="0" borderId="0" xfId="0" applyFont="1" applyAlignment="1">
      <alignment vertical="top"/>
    </xf>
    <xf numFmtId="1" fontId="0" fillId="0" borderId="36" xfId="0" applyNumberFormat="1" applyBorder="1" applyAlignment="1">
      <alignment horizontal="center" vertical="center"/>
    </xf>
    <xf numFmtId="1" fontId="1" fillId="3" borderId="32" xfId="0" applyNumberFormat="1" applyFont="1" applyFill="1" applyBorder="1" applyAlignment="1">
      <alignment horizontal="center" vertical="center"/>
    </xf>
    <xf numFmtId="0" fontId="0" fillId="0" borderId="25" xfId="0" applyBorder="1" applyAlignment="1">
      <alignment horizontal="justify" vertical="center" wrapText="1"/>
    </xf>
    <xf numFmtId="0" fontId="0" fillId="0" borderId="4" xfId="0" applyBorder="1" applyAlignment="1">
      <alignment vertical="center" wrapText="1"/>
    </xf>
    <xf numFmtId="0" fontId="0" fillId="0" borderId="0" xfId="0" applyAlignment="1">
      <alignment vertical="top"/>
    </xf>
    <xf numFmtId="0" fontId="6" fillId="0" borderId="0" xfId="0" applyFont="1" applyAlignment="1">
      <alignment vertical="top"/>
    </xf>
    <xf numFmtId="0" fontId="7" fillId="0" borderId="0" xfId="0" applyFont="1" applyAlignment="1">
      <alignment horizontal="center" vertical="center"/>
    </xf>
    <xf numFmtId="1" fontId="0" fillId="0" borderId="0" xfId="0" applyNumberFormat="1" applyAlignment="1">
      <alignment horizontal="center" vertical="center"/>
    </xf>
    <xf numFmtId="0" fontId="6" fillId="0" borderId="0" xfId="0" applyFont="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9" xfId="0" applyBorder="1" applyAlignment="1">
      <alignment horizontal="center" vertical="center"/>
    </xf>
    <xf numFmtId="1" fontId="0" fillId="3" borderId="13" xfId="0" applyNumberFormat="1" applyFill="1" applyBorder="1" applyAlignment="1">
      <alignment horizontal="center" vertical="center" wrapText="1"/>
    </xf>
    <xf numFmtId="0" fontId="0" fillId="0" borderId="32" xfId="0" applyBorder="1" applyAlignment="1">
      <alignment horizontal="center" vertical="center" wrapText="1"/>
    </xf>
    <xf numFmtId="0" fontId="10" fillId="0" borderId="22"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4" xfId="0" applyFont="1" applyBorder="1" applyAlignment="1">
      <alignment vertical="center" wrapText="1"/>
    </xf>
    <xf numFmtId="0" fontId="8" fillId="0" borderId="1" xfId="0" applyFont="1" applyBorder="1" applyAlignment="1">
      <alignment horizontal="center" vertical="center"/>
    </xf>
    <xf numFmtId="0" fontId="10" fillId="0" borderId="20" xfId="0" applyFont="1" applyBorder="1" applyAlignment="1">
      <alignment horizontal="center" vertical="center" wrapText="1"/>
    </xf>
    <xf numFmtId="0" fontId="8" fillId="0" borderId="0" xfId="0" applyFont="1" applyAlignment="1">
      <alignment horizontal="left" vertical="top"/>
    </xf>
    <xf numFmtId="0" fontId="0" fillId="0" borderId="29" xfId="0" applyBorder="1" applyAlignment="1">
      <alignment horizontal="left" vertical="center"/>
    </xf>
    <xf numFmtId="0" fontId="0" fillId="0" borderId="37" xfId="0" applyBorder="1" applyAlignment="1">
      <alignment vertical="top"/>
    </xf>
    <xf numFmtId="0" fontId="10" fillId="0" borderId="29" xfId="0" applyFont="1" applyBorder="1" applyAlignment="1">
      <alignment vertical="center" wrapText="1"/>
    </xf>
    <xf numFmtId="0" fontId="11" fillId="0" borderId="4" xfId="0" applyFont="1" applyBorder="1" applyAlignment="1">
      <alignment vertical="center" wrapText="1"/>
    </xf>
    <xf numFmtId="0" fontId="4" fillId="0" borderId="27" xfId="0" applyFont="1" applyBorder="1" applyAlignment="1">
      <alignment horizontal="center" vertical="center" wrapText="1"/>
    </xf>
    <xf numFmtId="0" fontId="1" fillId="0" borderId="0" xfId="0" applyFont="1" applyAlignment="1">
      <alignment vertical="top" wrapText="1"/>
    </xf>
    <xf numFmtId="0" fontId="8" fillId="0" borderId="0" xfId="0" applyFont="1" applyAlignment="1">
      <alignment vertical="top" wrapText="1"/>
    </xf>
    <xf numFmtId="0" fontId="12" fillId="0" borderId="25" xfId="0" applyFont="1" applyBorder="1" applyAlignment="1">
      <alignment horizontal="left" vertical="center" wrapText="1"/>
    </xf>
    <xf numFmtId="0" fontId="11" fillId="0" borderId="22"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7" xfId="0" applyFont="1" applyBorder="1" applyAlignment="1">
      <alignment horizontal="center" vertical="center"/>
    </xf>
    <xf numFmtId="0" fontId="12" fillId="0" borderId="4" xfId="0" applyFont="1" applyBorder="1" applyAlignment="1">
      <alignment vertical="center" wrapText="1"/>
    </xf>
    <xf numFmtId="0" fontId="12" fillId="0" borderId="18" xfId="0" applyFont="1" applyBorder="1" applyAlignment="1">
      <alignment vertical="center" wrapText="1"/>
    </xf>
    <xf numFmtId="2" fontId="0" fillId="0" borderId="7" xfId="0" applyNumberFormat="1" applyBorder="1" applyAlignment="1">
      <alignment horizontal="center" vertical="center" wrapText="1"/>
    </xf>
    <xf numFmtId="1" fontId="0" fillId="0" borderId="1" xfId="0" applyNumberFormat="1" applyBorder="1" applyAlignment="1">
      <alignment horizontal="center" vertical="center" wrapText="1"/>
    </xf>
    <xf numFmtId="0" fontId="12" fillId="0" borderId="4" xfId="0" applyFont="1" applyBorder="1" applyAlignment="1">
      <alignment horizontal="left" vertical="center" wrapText="1"/>
    </xf>
    <xf numFmtId="0" fontId="12" fillId="0" borderId="7" xfId="0" applyFont="1" applyBorder="1" applyAlignment="1">
      <alignment horizontal="center" vertical="center" wrapText="1"/>
    </xf>
    <xf numFmtId="0" fontId="12" fillId="0" borderId="1" xfId="0" applyFont="1" applyBorder="1" applyAlignment="1">
      <alignment horizontal="center" vertical="center"/>
    </xf>
    <xf numFmtId="0" fontId="0" fillId="0" borderId="0" xfId="0" applyAlignment="1">
      <alignment horizontal="left" vertical="top"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12" xfId="0" applyBorder="1" applyAlignment="1">
      <alignment horizontal="center" vertical="top"/>
    </xf>
    <xf numFmtId="0" fontId="0" fillId="0" borderId="13" xfId="0" applyBorder="1" applyAlignment="1">
      <alignment horizontal="center" vertical="top"/>
    </xf>
    <xf numFmtId="0" fontId="0" fillId="0" borderId="14" xfId="0" applyBorder="1" applyAlignment="1">
      <alignment horizontal="center" vertical="top"/>
    </xf>
    <xf numFmtId="0" fontId="1" fillId="0" borderId="0" xfId="0" applyFont="1" applyAlignment="1">
      <alignment horizontal="left" vertical="top"/>
    </xf>
    <xf numFmtId="2" fontId="0" fillId="0" borderId="4" xfId="0" applyNumberFormat="1" applyBorder="1" applyAlignment="1">
      <alignment horizontal="left" vertical="center" wrapText="1"/>
    </xf>
    <xf numFmtId="2" fontId="0" fillId="0" borderId="1" xfId="0" applyNumberFormat="1" applyBorder="1" applyAlignment="1">
      <alignment horizontal="left" vertical="center" wrapText="1"/>
    </xf>
    <xf numFmtId="2" fontId="0" fillId="0" borderId="20" xfId="0" applyNumberFormat="1" applyBorder="1" applyAlignment="1">
      <alignment horizontal="left" vertical="center" wrapText="1"/>
    </xf>
    <xf numFmtId="2" fontId="0" fillId="0" borderId="5" xfId="0" applyNumberFormat="1" applyBorder="1" applyAlignment="1">
      <alignment horizontal="left" vertical="center" wrapText="1"/>
    </xf>
    <xf numFmtId="2" fontId="0" fillId="0" borderId="6" xfId="0" applyNumberFormat="1" applyBorder="1" applyAlignment="1">
      <alignment horizontal="left" vertical="center" wrapText="1"/>
    </xf>
    <xf numFmtId="2" fontId="0" fillId="0" borderId="7" xfId="0" applyNumberFormat="1" applyBorder="1" applyAlignment="1">
      <alignment horizontal="left" vertical="center" wrapText="1"/>
    </xf>
    <xf numFmtId="0" fontId="0" fillId="0" borderId="4" xfId="0" applyBorder="1" applyAlignment="1">
      <alignment horizontal="left" vertical="center"/>
    </xf>
    <xf numFmtId="0" fontId="0" fillId="0" borderId="1" xfId="0" applyBorder="1" applyAlignment="1">
      <alignment horizontal="left" vertical="center"/>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6" fillId="0" borderId="14" xfId="0" applyFont="1" applyBorder="1" applyAlignment="1">
      <alignment horizontal="center" vertical="top"/>
    </xf>
    <xf numFmtId="0" fontId="0" fillId="0" borderId="25" xfId="0" applyBorder="1" applyAlignment="1">
      <alignment horizontal="left" vertical="center" wrapText="1"/>
    </xf>
    <xf numFmtId="0" fontId="0" fillId="0" borderId="22" xfId="0" applyBorder="1" applyAlignment="1">
      <alignment horizontal="left" vertical="center" wrapText="1"/>
    </xf>
    <xf numFmtId="0" fontId="0" fillId="0" borderId="8" xfId="0" applyBorder="1" applyAlignment="1">
      <alignment horizontal="left" vertical="center"/>
    </xf>
    <xf numFmtId="0" fontId="0" fillId="0" borderId="9" xfId="0" applyBorder="1" applyAlignment="1">
      <alignment horizontal="left" vertical="center"/>
    </xf>
    <xf numFmtId="0" fontId="0" fillId="0" borderId="19" xfId="0" applyBorder="1" applyAlignment="1">
      <alignment horizontal="left" vertical="center"/>
    </xf>
    <xf numFmtId="0" fontId="0" fillId="0" borderId="0" xfId="0" applyAlignment="1">
      <alignment horizontal="left" vertical="top"/>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0" fillId="0" borderId="15" xfId="0" applyBorder="1" applyAlignment="1">
      <alignment horizontal="left" vertical="center"/>
    </xf>
    <xf numFmtId="0" fontId="0" fillId="0" borderId="16" xfId="0" applyBorder="1" applyAlignment="1">
      <alignment horizontal="lef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37" xfId="0" applyBorder="1" applyAlignment="1">
      <alignment horizontal="left" vertical="top" wrapText="1"/>
    </xf>
    <xf numFmtId="0" fontId="0" fillId="0" borderId="38"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0" fillId="0" borderId="35"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39" xfId="0" applyBorder="1" applyAlignment="1">
      <alignment horizontal="center" vertical="top"/>
    </xf>
    <xf numFmtId="0" fontId="0" fillId="2" borderId="1" xfId="0" applyFill="1" applyBorder="1" applyAlignment="1" applyProtection="1">
      <alignment horizontal="center" vertical="center" wrapText="1"/>
      <protection locked="0"/>
    </xf>
    <xf numFmtId="0" fontId="0" fillId="2" borderId="1" xfId="0" applyFill="1" applyBorder="1" applyAlignment="1" applyProtection="1">
      <alignment horizontal="center" vertical="center"/>
      <protection locked="0"/>
    </xf>
    <xf numFmtId="0" fontId="0" fillId="2" borderId="27"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0" fillId="2" borderId="20" xfId="0" applyFill="1" applyBorder="1" applyAlignment="1" applyProtection="1">
      <alignment horizontal="center" vertical="center" wrapText="1"/>
      <protection locked="0"/>
    </xf>
    <xf numFmtId="0" fontId="0" fillId="2" borderId="24" xfId="0" applyFill="1" applyBorder="1" applyAlignment="1" applyProtection="1">
      <alignment horizontal="center" vertical="center"/>
      <protection locked="0"/>
    </xf>
    <xf numFmtId="0" fontId="0" fillId="4" borderId="1" xfId="0"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2" fontId="0" fillId="4" borderId="20" xfId="0" applyNumberFormat="1" applyFill="1" applyBorder="1" applyAlignment="1" applyProtection="1">
      <alignment horizontal="center" vertical="center" wrapText="1"/>
      <protection locked="0"/>
    </xf>
    <xf numFmtId="0" fontId="0" fillId="2" borderId="40"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6" xfId="0" applyFill="1" applyBorder="1" applyAlignment="1" applyProtection="1">
      <alignment horizontal="center" vertical="center" wrapText="1"/>
      <protection locked="0"/>
    </xf>
    <xf numFmtId="0" fontId="0" fillId="2" borderId="30"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12" fillId="2" borderId="27" xfId="0" applyFont="1" applyFill="1" applyBorder="1" applyAlignment="1" applyProtection="1">
      <alignment horizontal="center" vertical="center" wrapText="1"/>
      <protection locked="0"/>
    </xf>
    <xf numFmtId="0" fontId="12" fillId="2" borderId="20"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cellXfs>
  <cellStyles count="1">
    <cellStyle name="Standaard" xfId="0" builtinId="0"/>
  </cellStyles>
  <dxfs count="22">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ill>
        <patternFill>
          <bgColor rgb="FFFFC7CE"/>
        </patternFill>
      </fill>
    </dxf>
    <dxf>
      <font>
        <color rgb="FF006100"/>
      </font>
      <fill>
        <patternFill>
          <bgColor rgb="FFC6EFCE"/>
        </patternFill>
      </fill>
    </dxf>
    <dxf>
      <font>
        <b/>
        <i val="0"/>
      </font>
      <fill>
        <patternFill>
          <bgColor rgb="FFFFFF99"/>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rgb="FF9C5700"/>
      </font>
      <fill>
        <patternFill>
          <bgColor rgb="FFFFEB9C"/>
        </patternFill>
      </fill>
    </dxf>
    <dxf>
      <fill>
        <patternFill>
          <bgColor rgb="FFFFC7CE"/>
        </patternFill>
      </fill>
    </dxf>
    <dxf>
      <font>
        <color rgb="FF006100"/>
      </font>
      <fill>
        <patternFill>
          <bgColor rgb="FFC6EFCE"/>
        </patternFill>
      </fill>
    </dxf>
    <dxf>
      <font>
        <b/>
        <i val="0"/>
      </font>
      <fill>
        <patternFill>
          <bgColor rgb="FFFFFF99"/>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F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DD781-0D81-41BA-8429-A31932C90AE7}">
  <dimension ref="A1:H24"/>
  <sheetViews>
    <sheetView tabSelected="1" workbookViewId="0">
      <selection activeCell="C5" sqref="C5"/>
    </sheetView>
  </sheetViews>
  <sheetFormatPr defaultRowHeight="15" x14ac:dyDescent="0.25"/>
  <cols>
    <col min="1" max="1" width="6.5703125" customWidth="1"/>
    <col min="2" max="2" width="42.7109375" customWidth="1"/>
    <col min="3" max="4" width="15.7109375" style="53" customWidth="1"/>
    <col min="5" max="5" width="16.28515625" style="53" customWidth="1"/>
    <col min="6" max="6" width="15.7109375" style="53" customWidth="1"/>
    <col min="7" max="8" width="15.7109375" customWidth="1"/>
    <col min="9" max="15" width="8.5703125" customWidth="1"/>
  </cols>
  <sheetData>
    <row r="1" spans="1:8" x14ac:dyDescent="0.25">
      <c r="A1" s="111" t="s">
        <v>467</v>
      </c>
      <c r="B1" s="111"/>
      <c r="C1" s="111"/>
      <c r="D1" s="111"/>
      <c r="E1" s="111"/>
      <c r="F1" s="111"/>
    </row>
    <row r="2" spans="1:8" ht="15" customHeight="1" x14ac:dyDescent="0.25">
      <c r="A2" s="6"/>
      <c r="B2" s="6"/>
      <c r="C2" s="52"/>
      <c r="D2" s="52"/>
      <c r="E2" s="52"/>
      <c r="F2" s="52"/>
    </row>
    <row r="3" spans="1:8" ht="29.45" customHeight="1" thickBot="1" x14ac:dyDescent="0.3">
      <c r="A3" s="2" t="s">
        <v>361</v>
      </c>
      <c r="B3" s="102" t="s">
        <v>391</v>
      </c>
      <c r="C3" s="102"/>
      <c r="D3" s="102"/>
      <c r="E3" s="102"/>
      <c r="F3" s="102"/>
      <c r="G3" s="102"/>
      <c r="H3" s="7"/>
    </row>
    <row r="4" spans="1:8" ht="49.5" customHeight="1" x14ac:dyDescent="0.25">
      <c r="A4" s="4"/>
      <c r="B4" s="19" t="s">
        <v>389</v>
      </c>
      <c r="C4" s="18" t="s">
        <v>395</v>
      </c>
      <c r="D4" s="14" t="s">
        <v>357</v>
      </c>
      <c r="E4" s="18" t="s">
        <v>358</v>
      </c>
      <c r="F4" s="108"/>
      <c r="G4" s="4"/>
      <c r="H4" s="4"/>
    </row>
    <row r="5" spans="1:8" ht="24.95" customHeight="1" x14ac:dyDescent="0.25">
      <c r="A5" s="4"/>
      <c r="B5" s="9" t="s">
        <v>356</v>
      </c>
      <c r="C5" s="149"/>
      <c r="D5" s="10"/>
      <c r="E5" s="11"/>
      <c r="F5" s="109"/>
      <c r="G5" s="4"/>
      <c r="H5" s="4"/>
    </row>
    <row r="6" spans="1:8" ht="24.95" customHeight="1" x14ac:dyDescent="0.25">
      <c r="A6" s="4"/>
      <c r="B6" s="12" t="s">
        <v>362</v>
      </c>
      <c r="C6" s="150"/>
      <c r="D6" s="13">
        <v>1</v>
      </c>
      <c r="E6" s="11">
        <f>SUM(C6*D6)</f>
        <v>0</v>
      </c>
      <c r="F6" s="109"/>
      <c r="G6" s="4"/>
      <c r="H6" s="4"/>
    </row>
    <row r="7" spans="1:8" ht="24.95" customHeight="1" x14ac:dyDescent="0.25">
      <c r="A7" s="4"/>
      <c r="B7" s="12" t="s">
        <v>363</v>
      </c>
      <c r="C7" s="150"/>
      <c r="D7" s="13">
        <v>0.75</v>
      </c>
      <c r="E7" s="11">
        <f>SUM(C7*D7)</f>
        <v>0</v>
      </c>
      <c r="F7" s="109"/>
      <c r="G7" s="4"/>
      <c r="H7" s="4"/>
    </row>
    <row r="8" spans="1:8" ht="24.95" customHeight="1" x14ac:dyDescent="0.25">
      <c r="A8" s="4"/>
      <c r="B8" s="12" t="s">
        <v>364</v>
      </c>
      <c r="C8" s="150"/>
      <c r="D8" s="13">
        <v>0.5</v>
      </c>
      <c r="E8" s="11">
        <f>SUM(C8*D8)</f>
        <v>0</v>
      </c>
      <c r="F8" s="109"/>
      <c r="G8" s="4"/>
      <c r="H8" s="4"/>
    </row>
    <row r="9" spans="1:8" ht="24.95" customHeight="1" x14ac:dyDescent="0.25">
      <c r="A9" s="4"/>
      <c r="B9" s="118" t="s">
        <v>359</v>
      </c>
      <c r="C9" s="119"/>
      <c r="D9" s="119"/>
      <c r="E9" s="11">
        <f>SUM(E6,E7,E8)</f>
        <v>0</v>
      </c>
      <c r="F9" s="109"/>
      <c r="G9" s="4"/>
      <c r="H9" s="4"/>
    </row>
    <row r="10" spans="1:8" ht="24.95" customHeight="1" thickBot="1" x14ac:dyDescent="0.3">
      <c r="A10" s="4"/>
      <c r="B10" s="112" t="s">
        <v>481</v>
      </c>
      <c r="C10" s="113"/>
      <c r="D10" s="113"/>
      <c r="E10" s="114"/>
      <c r="F10" s="17">
        <f>SUM(C5*0.15)</f>
        <v>0</v>
      </c>
      <c r="G10" s="4"/>
      <c r="H10" s="4"/>
    </row>
    <row r="11" spans="1:8" ht="24.95" customHeight="1" thickBot="1" x14ac:dyDescent="0.3">
      <c r="A11" s="4"/>
      <c r="B11" s="103" t="s">
        <v>453</v>
      </c>
      <c r="C11" s="104"/>
      <c r="D11" s="104"/>
      <c r="E11" s="104"/>
      <c r="F11" s="54">
        <f>IF(E9&gt;=(F10),E9,F10)</f>
        <v>0</v>
      </c>
      <c r="G11" s="4"/>
      <c r="H11" s="4"/>
    </row>
    <row r="12" spans="1:8" ht="15" customHeight="1" x14ac:dyDescent="0.25">
      <c r="A12" s="4"/>
      <c r="B12" s="15"/>
      <c r="C12" s="51"/>
      <c r="D12" s="51"/>
      <c r="E12" s="51"/>
      <c r="F12" s="44"/>
      <c r="G12" s="4"/>
      <c r="H12" s="4"/>
    </row>
    <row r="13" spans="1:8" ht="62.1" customHeight="1" x14ac:dyDescent="0.25">
      <c r="A13" s="102" t="s">
        <v>483</v>
      </c>
      <c r="B13" s="102"/>
      <c r="C13" s="102"/>
      <c r="D13" s="102"/>
      <c r="E13" s="102"/>
      <c r="F13" s="102"/>
      <c r="G13" s="102"/>
      <c r="H13" s="4"/>
    </row>
    <row r="14" spans="1:8" ht="15" customHeight="1" x14ac:dyDescent="0.25">
      <c r="A14" s="4"/>
      <c r="B14" s="4"/>
      <c r="C14" s="2"/>
      <c r="D14" s="2"/>
      <c r="E14" s="2"/>
      <c r="F14" s="2"/>
      <c r="G14" s="4"/>
      <c r="H14" s="4"/>
    </row>
    <row r="15" spans="1:8" ht="29.45" customHeight="1" thickBot="1" x14ac:dyDescent="0.3">
      <c r="A15" s="2" t="s">
        <v>360</v>
      </c>
      <c r="B15" s="102" t="s">
        <v>392</v>
      </c>
      <c r="C15" s="102"/>
      <c r="D15" s="102"/>
      <c r="E15" s="102"/>
      <c r="F15" s="102"/>
      <c r="G15" s="102"/>
      <c r="H15" s="1"/>
    </row>
    <row r="16" spans="1:8" ht="49.5" customHeight="1" x14ac:dyDescent="0.25">
      <c r="A16" s="8"/>
      <c r="B16" s="19" t="s">
        <v>390</v>
      </c>
      <c r="C16" s="18" t="s">
        <v>395</v>
      </c>
      <c r="D16" s="14" t="s">
        <v>357</v>
      </c>
      <c r="E16" s="18" t="s">
        <v>459</v>
      </c>
      <c r="F16" s="108"/>
      <c r="G16" s="8"/>
      <c r="H16" s="8"/>
    </row>
    <row r="17" spans="1:8" ht="24.95" customHeight="1" x14ac:dyDescent="0.25">
      <c r="A17" s="8"/>
      <c r="B17" s="12" t="s">
        <v>454</v>
      </c>
      <c r="C17" s="150"/>
      <c r="D17" s="13">
        <v>1</v>
      </c>
      <c r="E17" s="11">
        <f>SUM(C17*D17)</f>
        <v>0</v>
      </c>
      <c r="F17" s="109"/>
      <c r="G17" s="8"/>
      <c r="H17" s="8"/>
    </row>
    <row r="18" spans="1:8" ht="24.95" customHeight="1" x14ac:dyDescent="0.25">
      <c r="A18" s="8"/>
      <c r="B18" s="12" t="s">
        <v>455</v>
      </c>
      <c r="C18" s="150"/>
      <c r="D18" s="13">
        <v>0.75</v>
      </c>
      <c r="E18" s="11">
        <f>SUM(C18*D18)</f>
        <v>0</v>
      </c>
      <c r="F18" s="109"/>
      <c r="G18" s="8"/>
      <c r="H18" s="8"/>
    </row>
    <row r="19" spans="1:8" ht="24.95" customHeight="1" x14ac:dyDescent="0.25">
      <c r="A19" s="8"/>
      <c r="B19" s="12" t="s">
        <v>456</v>
      </c>
      <c r="C19" s="150"/>
      <c r="D19" s="13">
        <v>0.5</v>
      </c>
      <c r="E19" s="11">
        <f>SUM(C19*D19)</f>
        <v>0</v>
      </c>
      <c r="F19" s="109"/>
      <c r="G19" s="8"/>
      <c r="H19" s="8"/>
    </row>
    <row r="20" spans="1:8" ht="24.95" customHeight="1" x14ac:dyDescent="0.25">
      <c r="A20" s="8"/>
      <c r="B20" s="105" t="s">
        <v>457</v>
      </c>
      <c r="C20" s="106"/>
      <c r="D20" s="107"/>
      <c r="E20" s="11">
        <f>SUM(E17,E18,E19)</f>
        <v>0</v>
      </c>
      <c r="F20" s="110"/>
      <c r="G20" s="8"/>
      <c r="H20" s="49"/>
    </row>
    <row r="21" spans="1:8" ht="24.95" customHeight="1" thickBot="1" x14ac:dyDescent="0.3">
      <c r="A21" s="8"/>
      <c r="B21" s="115" t="s">
        <v>422</v>
      </c>
      <c r="C21" s="116"/>
      <c r="D21" s="116"/>
      <c r="E21" s="117"/>
      <c r="F21" s="56">
        <f>IF(E9&gt;=(F10),E9,F10)</f>
        <v>0</v>
      </c>
      <c r="G21" s="8"/>
      <c r="H21" s="49"/>
    </row>
    <row r="22" spans="1:8" ht="45" customHeight="1" thickBot="1" x14ac:dyDescent="0.3">
      <c r="B22" s="103" t="s">
        <v>458</v>
      </c>
      <c r="C22" s="104"/>
      <c r="D22" s="104"/>
      <c r="E22" s="104"/>
      <c r="F22" s="50" t="str">
        <f>IF(E20&gt;=(F11),"JA","NEE")</f>
        <v>JA</v>
      </c>
      <c r="G22" s="1"/>
      <c r="H22" s="1"/>
    </row>
    <row r="23" spans="1:8" ht="15" customHeight="1" x14ac:dyDescent="0.25">
      <c r="B23" s="15"/>
      <c r="C23" s="51"/>
      <c r="D23" s="51"/>
      <c r="E23" s="51"/>
      <c r="F23" s="16"/>
      <c r="G23" s="1"/>
      <c r="H23" s="1"/>
    </row>
    <row r="24" spans="1:8" ht="45.95" customHeight="1" x14ac:dyDescent="0.25">
      <c r="A24" s="102" t="s">
        <v>460</v>
      </c>
      <c r="B24" s="102"/>
      <c r="C24" s="102"/>
      <c r="D24" s="102"/>
      <c r="E24" s="102"/>
      <c r="F24" s="102"/>
      <c r="G24" s="102"/>
      <c r="H24" s="1"/>
    </row>
  </sheetData>
  <sheetProtection algorithmName="SHA-512" hashValue="I26drauVgAqWifQ7NHQTgiYKCHif/6kqetbZk9cFbECk1fREe6++kcjDRUQT0NPXDMiv+LuKM6KjJH1xu/qufQ==" saltValue="dMv8RXJdCym1GiMjNdeRDw==" spinCount="100000" sheet="1" objects="1" scenarios="1" selectLockedCells="1"/>
  <mergeCells count="13">
    <mergeCell ref="A1:F1"/>
    <mergeCell ref="B3:G3"/>
    <mergeCell ref="B10:E10"/>
    <mergeCell ref="B11:E11"/>
    <mergeCell ref="B21:E21"/>
    <mergeCell ref="B9:D9"/>
    <mergeCell ref="F4:F9"/>
    <mergeCell ref="A13:G13"/>
    <mergeCell ref="A24:G24"/>
    <mergeCell ref="B15:G15"/>
    <mergeCell ref="B22:E22"/>
    <mergeCell ref="B20:D20"/>
    <mergeCell ref="F16:F20"/>
  </mergeCells>
  <conditionalFormatting sqref="F21">
    <cfRule type="cellIs" dxfId="21" priority="1" operator="equal">
      <formula>FALSE</formula>
    </cfRule>
  </conditionalFormatting>
  <conditionalFormatting sqref="F22">
    <cfRule type="cellIs" dxfId="20" priority="3" operator="equal">
      <formula>"JA"</formula>
    </cfRule>
    <cfRule type="cellIs" dxfId="19" priority="4" operator="equal">
      <formula>"NEE"</formula>
    </cfRule>
  </conditionalFormatting>
  <conditionalFormatting sqref="F22:F23">
    <cfRule type="cellIs" dxfId="18" priority="8" operator="equal">
      <formula>"JA"</formula>
    </cfRule>
    <cfRule type="cellIs" dxfId="17" priority="9" operator="equal">
      <formula>"NEE"</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7F291-F8BC-4D41-AA27-7AEE5F014983}">
  <dimension ref="A1:J77"/>
  <sheetViews>
    <sheetView topLeftCell="A58" zoomScaleNormal="100" workbookViewId="0">
      <selection activeCell="C58" sqref="C58"/>
    </sheetView>
  </sheetViews>
  <sheetFormatPr defaultRowHeight="15" x14ac:dyDescent="0.25"/>
  <cols>
    <col min="1" max="1" width="6.5703125" customWidth="1"/>
    <col min="2" max="2" width="42.7109375" customWidth="1"/>
    <col min="3" max="7" width="15.7109375" style="53" customWidth="1"/>
    <col min="8" max="8" width="15.7109375" customWidth="1"/>
    <col min="9" max="9" width="13.85546875" customWidth="1"/>
    <col min="10" max="10" width="50.140625" customWidth="1"/>
    <col min="11" max="17" width="8.5703125" customWidth="1"/>
  </cols>
  <sheetData>
    <row r="1" spans="1:10" x14ac:dyDescent="0.25">
      <c r="A1" s="111" t="s">
        <v>461</v>
      </c>
      <c r="B1" s="111"/>
      <c r="C1" s="111"/>
      <c r="D1" s="111"/>
      <c r="E1" s="111"/>
      <c r="F1" s="111"/>
      <c r="G1" s="111"/>
      <c r="H1" s="111"/>
    </row>
    <row r="2" spans="1:10" ht="15" customHeight="1" x14ac:dyDescent="0.25">
      <c r="A2" s="6"/>
      <c r="B2" s="6"/>
      <c r="C2" s="52"/>
      <c r="D2" s="52"/>
      <c r="E2" s="52"/>
      <c r="F2" s="52"/>
      <c r="G2" s="52"/>
      <c r="H2" s="6"/>
    </row>
    <row r="3" spans="1:10" ht="29.45" customHeight="1" thickBot="1" x14ac:dyDescent="0.3">
      <c r="A3" s="2" t="s">
        <v>423</v>
      </c>
      <c r="B3" s="4" t="s">
        <v>424</v>
      </c>
      <c r="C3" s="52"/>
      <c r="D3" s="52"/>
      <c r="E3" s="52"/>
      <c r="F3" s="52"/>
      <c r="G3" s="52"/>
      <c r="H3" s="6"/>
    </row>
    <row r="4" spans="1:10" ht="49.5" customHeight="1" thickBot="1" x14ac:dyDescent="0.3">
      <c r="A4" s="6"/>
      <c r="B4" s="19" t="s">
        <v>389</v>
      </c>
      <c r="C4" s="120"/>
      <c r="D4" s="121"/>
      <c r="E4" s="121"/>
      <c r="F4" s="122"/>
      <c r="G4" s="52"/>
      <c r="H4" s="6"/>
    </row>
    <row r="5" spans="1:10" ht="24.95" customHeight="1" thickBot="1" x14ac:dyDescent="0.3">
      <c r="A5" s="6"/>
      <c r="B5" s="103" t="s">
        <v>462</v>
      </c>
      <c r="C5" s="104"/>
      <c r="D5" s="104"/>
      <c r="E5" s="104"/>
      <c r="F5" s="54">
        <f>'Stap 1 Uitbreiding_Categorie A'!F11</f>
        <v>0</v>
      </c>
      <c r="G5" s="52"/>
      <c r="H5" s="6"/>
    </row>
    <row r="6" spans="1:10" ht="15" customHeight="1" x14ac:dyDescent="0.25">
      <c r="A6" s="6"/>
      <c r="B6" s="15"/>
      <c r="C6" s="51"/>
      <c r="D6" s="51"/>
      <c r="E6" s="51"/>
      <c r="F6" s="44"/>
      <c r="G6" s="52"/>
      <c r="H6" s="6"/>
    </row>
    <row r="7" spans="1:10" ht="45.95" customHeight="1" x14ac:dyDescent="0.25">
      <c r="A7" s="102" t="s">
        <v>425</v>
      </c>
      <c r="B7" s="102"/>
      <c r="C7" s="102"/>
      <c r="D7" s="102"/>
      <c r="E7" s="102"/>
      <c r="F7" s="102"/>
      <c r="G7" s="102"/>
      <c r="H7" s="102"/>
    </row>
    <row r="8" spans="1:10" ht="15" customHeight="1" x14ac:dyDescent="0.25">
      <c r="A8" s="6"/>
      <c r="B8" s="15"/>
      <c r="C8" s="51"/>
      <c r="D8" s="51"/>
      <c r="E8" s="51"/>
      <c r="F8" s="44"/>
      <c r="G8" s="52"/>
      <c r="H8" s="6"/>
    </row>
    <row r="9" spans="1:10" ht="29.45" customHeight="1" thickBot="1" x14ac:dyDescent="0.3">
      <c r="A9" s="2" t="s">
        <v>360</v>
      </c>
      <c r="B9" s="102" t="s">
        <v>394</v>
      </c>
      <c r="C9" s="102"/>
      <c r="D9" s="102"/>
      <c r="E9" s="102"/>
      <c r="F9" s="102"/>
      <c r="G9" s="102"/>
      <c r="H9" s="102"/>
      <c r="I9" s="102"/>
      <c r="J9" s="1"/>
    </row>
    <row r="10" spans="1:10" ht="49.5" customHeight="1" x14ac:dyDescent="0.25">
      <c r="A10" s="8"/>
      <c r="B10" s="19" t="s">
        <v>393</v>
      </c>
      <c r="C10" s="18" t="s">
        <v>384</v>
      </c>
      <c r="D10" s="18" t="s">
        <v>385</v>
      </c>
      <c r="E10" s="18" t="s">
        <v>377</v>
      </c>
      <c r="F10" s="14" t="s">
        <v>357</v>
      </c>
      <c r="G10" s="18" t="s">
        <v>459</v>
      </c>
      <c r="H10" s="108"/>
      <c r="I10" s="8"/>
      <c r="J10" s="49"/>
    </row>
    <row r="11" spans="1:10" ht="24.95" customHeight="1" thickBot="1" x14ac:dyDescent="0.3">
      <c r="A11" s="8"/>
      <c r="B11" s="126" t="s">
        <v>381</v>
      </c>
      <c r="C11" s="127"/>
      <c r="D11" s="127"/>
      <c r="E11" s="127"/>
      <c r="F11" s="127"/>
      <c r="G11" s="128"/>
      <c r="H11" s="109"/>
      <c r="I11" s="8"/>
      <c r="J11" s="8"/>
    </row>
    <row r="12" spans="1:10" ht="24.95" customHeight="1" x14ac:dyDescent="0.25">
      <c r="A12" s="8"/>
      <c r="B12" s="27" t="s">
        <v>365</v>
      </c>
      <c r="C12" s="151"/>
      <c r="D12" s="31" t="s">
        <v>378</v>
      </c>
      <c r="E12" s="32">
        <v>4</v>
      </c>
      <c r="F12" s="33">
        <v>1</v>
      </c>
      <c r="G12" s="11">
        <f>SUM(C12*E12*F12)</f>
        <v>0</v>
      </c>
      <c r="H12" s="109"/>
      <c r="I12" s="8"/>
      <c r="J12" s="8"/>
    </row>
    <row r="13" spans="1:10" ht="24.95" customHeight="1" x14ac:dyDescent="0.25">
      <c r="A13" s="8"/>
      <c r="B13" s="20" t="s">
        <v>366</v>
      </c>
      <c r="C13" s="152"/>
      <c r="D13" s="24" t="s">
        <v>378</v>
      </c>
      <c r="E13" s="22">
        <v>3</v>
      </c>
      <c r="F13" s="13">
        <v>1</v>
      </c>
      <c r="G13" s="11">
        <f t="shared" ref="G13:G29" si="0">SUM(C13*E13*F13)</f>
        <v>0</v>
      </c>
      <c r="H13" s="109"/>
      <c r="I13" s="8"/>
      <c r="J13" s="8"/>
    </row>
    <row r="14" spans="1:10" s="5" customFormat="1" ht="24.95" customHeight="1" x14ac:dyDescent="0.25">
      <c r="A14" s="40"/>
      <c r="B14" s="9" t="s">
        <v>494</v>
      </c>
      <c r="C14" s="153"/>
      <c r="D14" s="24" t="s">
        <v>378</v>
      </c>
      <c r="E14" s="41">
        <v>2</v>
      </c>
      <c r="F14" s="42">
        <v>1</v>
      </c>
      <c r="G14" s="10">
        <f t="shared" si="0"/>
        <v>0</v>
      </c>
      <c r="H14" s="109"/>
      <c r="I14" s="40"/>
      <c r="J14" s="40"/>
    </row>
    <row r="15" spans="1:10" s="5" customFormat="1" ht="24.95" customHeight="1" x14ac:dyDescent="0.25">
      <c r="A15" s="40"/>
      <c r="B15" s="99" t="s">
        <v>493</v>
      </c>
      <c r="C15" s="153"/>
      <c r="D15" s="24" t="s">
        <v>378</v>
      </c>
      <c r="E15" s="100">
        <v>1</v>
      </c>
      <c r="F15" s="42">
        <v>1</v>
      </c>
      <c r="G15" s="10">
        <f>SUM(C15*E15*F15)</f>
        <v>0</v>
      </c>
      <c r="H15" s="109"/>
      <c r="I15" s="40"/>
      <c r="J15" s="40"/>
    </row>
    <row r="16" spans="1:10" ht="24.95" customHeight="1" x14ac:dyDescent="0.25">
      <c r="A16" s="8"/>
      <c r="B16" s="21" t="s">
        <v>386</v>
      </c>
      <c r="C16" s="152"/>
      <c r="D16" s="24" t="s">
        <v>379</v>
      </c>
      <c r="E16" s="94">
        <v>6</v>
      </c>
      <c r="F16" s="13">
        <v>1</v>
      </c>
      <c r="G16" s="11">
        <f t="shared" si="0"/>
        <v>0</v>
      </c>
      <c r="H16" s="109"/>
      <c r="I16" s="8"/>
      <c r="J16" s="8"/>
    </row>
    <row r="17" spans="1:10" ht="24.95" customHeight="1" x14ac:dyDescent="0.25">
      <c r="A17" s="8"/>
      <c r="B17" s="21" t="s">
        <v>387</v>
      </c>
      <c r="C17" s="152"/>
      <c r="D17" s="24" t="s">
        <v>379</v>
      </c>
      <c r="E17" s="94">
        <v>4</v>
      </c>
      <c r="F17" s="13">
        <v>1</v>
      </c>
      <c r="G17" s="11">
        <f t="shared" si="0"/>
        <v>0</v>
      </c>
      <c r="H17" s="109"/>
      <c r="I17" s="8"/>
      <c r="J17" s="8"/>
    </row>
    <row r="18" spans="1:10" ht="24.95" customHeight="1" x14ac:dyDescent="0.25">
      <c r="A18" s="8"/>
      <c r="B18" s="21" t="s">
        <v>388</v>
      </c>
      <c r="C18" s="152"/>
      <c r="D18" s="24" t="s">
        <v>379</v>
      </c>
      <c r="E18" s="94">
        <v>2</v>
      </c>
      <c r="F18" s="13">
        <v>1</v>
      </c>
      <c r="G18" s="11">
        <f t="shared" si="0"/>
        <v>0</v>
      </c>
      <c r="H18" s="109"/>
      <c r="I18" s="8"/>
      <c r="J18" s="8"/>
    </row>
    <row r="19" spans="1:10" ht="24.95" customHeight="1" x14ac:dyDescent="0.25">
      <c r="A19" s="8"/>
      <c r="B19" s="12" t="s">
        <v>367</v>
      </c>
      <c r="C19" s="152"/>
      <c r="D19" s="24" t="s">
        <v>379</v>
      </c>
      <c r="E19" s="94">
        <v>1</v>
      </c>
      <c r="F19" s="13">
        <v>1</v>
      </c>
      <c r="G19" s="11">
        <f t="shared" si="0"/>
        <v>0</v>
      </c>
      <c r="H19" s="109"/>
      <c r="I19" s="8"/>
      <c r="J19" s="8"/>
    </row>
    <row r="20" spans="1:10" s="5" customFormat="1" ht="45" customHeight="1" x14ac:dyDescent="0.25">
      <c r="A20" s="40"/>
      <c r="B20" s="9" t="s">
        <v>492</v>
      </c>
      <c r="C20" s="153"/>
      <c r="D20" s="24" t="s">
        <v>378</v>
      </c>
      <c r="E20" s="41">
        <v>1</v>
      </c>
      <c r="F20" s="42">
        <v>1</v>
      </c>
      <c r="G20" s="10">
        <f t="shared" si="0"/>
        <v>0</v>
      </c>
      <c r="H20" s="109"/>
      <c r="I20" s="40"/>
      <c r="J20" s="40"/>
    </row>
    <row r="21" spans="1:10" ht="24.95" customHeight="1" x14ac:dyDescent="0.25">
      <c r="A21" s="8"/>
      <c r="B21" s="25" t="s">
        <v>369</v>
      </c>
      <c r="C21" s="154"/>
      <c r="D21" s="26" t="s">
        <v>378</v>
      </c>
      <c r="E21" s="30">
        <v>0.5</v>
      </c>
      <c r="F21" s="13">
        <v>1</v>
      </c>
      <c r="G21" s="11">
        <f t="shared" si="0"/>
        <v>0</v>
      </c>
      <c r="H21" s="109"/>
      <c r="I21" s="8"/>
      <c r="J21" s="8"/>
    </row>
    <row r="22" spans="1:10" ht="24.95" customHeight="1" x14ac:dyDescent="0.25">
      <c r="A22" s="8"/>
      <c r="B22" s="28" t="s">
        <v>370</v>
      </c>
      <c r="C22" s="150"/>
      <c r="D22" s="29" t="s">
        <v>380</v>
      </c>
      <c r="E22" s="24">
        <v>0.5</v>
      </c>
      <c r="F22" s="13">
        <v>1</v>
      </c>
      <c r="G22" s="11">
        <f t="shared" si="0"/>
        <v>0</v>
      </c>
      <c r="H22" s="109"/>
      <c r="I22" s="8"/>
      <c r="J22" s="8"/>
    </row>
    <row r="23" spans="1:10" ht="24.95" customHeight="1" x14ac:dyDescent="0.25">
      <c r="A23" s="8"/>
      <c r="B23" s="28" t="s">
        <v>371</v>
      </c>
      <c r="C23" s="150"/>
      <c r="D23" s="29" t="s">
        <v>380</v>
      </c>
      <c r="E23" s="24">
        <v>1</v>
      </c>
      <c r="F23" s="13">
        <v>1</v>
      </c>
      <c r="G23" s="11">
        <f t="shared" si="0"/>
        <v>0</v>
      </c>
      <c r="H23" s="109"/>
      <c r="I23" s="8"/>
      <c r="J23" s="8"/>
    </row>
    <row r="24" spans="1:10" s="5" customFormat="1" ht="45" customHeight="1" x14ac:dyDescent="0.25">
      <c r="A24" s="40"/>
      <c r="B24" s="28" t="s">
        <v>372</v>
      </c>
      <c r="C24" s="149"/>
      <c r="D24" s="29" t="s">
        <v>380</v>
      </c>
      <c r="E24" s="24">
        <v>1</v>
      </c>
      <c r="F24" s="42">
        <v>1</v>
      </c>
      <c r="G24" s="10">
        <f t="shared" si="0"/>
        <v>0</v>
      </c>
      <c r="H24" s="109"/>
      <c r="I24" s="40"/>
      <c r="J24" s="40"/>
    </row>
    <row r="25" spans="1:10" ht="24.95" customHeight="1" x14ac:dyDescent="0.25">
      <c r="A25" s="8"/>
      <c r="B25" s="28" t="s">
        <v>373</v>
      </c>
      <c r="C25" s="150"/>
      <c r="D25" s="29" t="s">
        <v>379</v>
      </c>
      <c r="E25" s="24">
        <v>8</v>
      </c>
      <c r="F25" s="13">
        <v>1</v>
      </c>
      <c r="G25" s="11">
        <f t="shared" si="0"/>
        <v>0</v>
      </c>
      <c r="H25" s="109"/>
      <c r="I25" s="8"/>
      <c r="J25" s="8"/>
    </row>
    <row r="26" spans="1:10" ht="24.95" customHeight="1" x14ac:dyDescent="0.25">
      <c r="A26" s="8"/>
      <c r="B26" s="28" t="s">
        <v>374</v>
      </c>
      <c r="C26" s="150"/>
      <c r="D26" s="29" t="s">
        <v>379</v>
      </c>
      <c r="E26" s="24">
        <v>6</v>
      </c>
      <c r="F26" s="13">
        <v>1</v>
      </c>
      <c r="G26" s="11">
        <f t="shared" si="0"/>
        <v>0</v>
      </c>
      <c r="H26" s="109"/>
      <c r="I26" s="8"/>
      <c r="J26" s="8"/>
    </row>
    <row r="27" spans="1:10" ht="24.95" customHeight="1" x14ac:dyDescent="0.25">
      <c r="A27" s="8"/>
      <c r="B27" s="28" t="s">
        <v>375</v>
      </c>
      <c r="C27" s="150"/>
      <c r="D27" s="29" t="s">
        <v>379</v>
      </c>
      <c r="E27" s="24">
        <v>4</v>
      </c>
      <c r="F27" s="13">
        <v>1</v>
      </c>
      <c r="G27" s="11">
        <f t="shared" si="0"/>
        <v>0</v>
      </c>
      <c r="H27" s="109"/>
      <c r="I27" s="8"/>
      <c r="J27" s="8"/>
    </row>
    <row r="28" spans="1:10" ht="24.95" customHeight="1" x14ac:dyDescent="0.25">
      <c r="A28" s="8"/>
      <c r="B28" s="28" t="s">
        <v>376</v>
      </c>
      <c r="C28" s="150"/>
      <c r="D28" s="29" t="s">
        <v>379</v>
      </c>
      <c r="E28" s="24">
        <v>1</v>
      </c>
      <c r="F28" s="13">
        <v>1</v>
      </c>
      <c r="G28" s="11">
        <f t="shared" si="0"/>
        <v>0</v>
      </c>
      <c r="H28" s="109"/>
      <c r="I28" s="8"/>
      <c r="J28" s="8"/>
    </row>
    <row r="29" spans="1:10" ht="24.95" customHeight="1" x14ac:dyDescent="0.25">
      <c r="A29" s="8"/>
      <c r="B29" s="87" t="s">
        <v>415</v>
      </c>
      <c r="C29" s="155"/>
      <c r="D29" s="24"/>
      <c r="E29" s="24"/>
      <c r="F29" s="13">
        <v>1</v>
      </c>
      <c r="G29" s="11">
        <f t="shared" si="0"/>
        <v>0</v>
      </c>
      <c r="H29" s="109"/>
      <c r="I29" s="8"/>
      <c r="J29" s="8"/>
    </row>
    <row r="30" spans="1:10" ht="15" customHeight="1" x14ac:dyDescent="0.25">
      <c r="A30" s="8"/>
      <c r="B30" s="86"/>
      <c r="C30" s="37"/>
      <c r="D30" s="35"/>
      <c r="E30" s="35"/>
      <c r="F30" s="36"/>
      <c r="G30" s="30"/>
      <c r="H30" s="109"/>
      <c r="I30" s="8"/>
      <c r="J30" s="8"/>
    </row>
    <row r="31" spans="1:10" ht="24.95" customHeight="1" thickBot="1" x14ac:dyDescent="0.3">
      <c r="A31" s="8"/>
      <c r="B31" s="126" t="s">
        <v>382</v>
      </c>
      <c r="C31" s="127"/>
      <c r="D31" s="127"/>
      <c r="E31" s="127"/>
      <c r="F31" s="127"/>
      <c r="G31" s="128"/>
      <c r="H31" s="109"/>
      <c r="I31" s="8"/>
      <c r="J31" s="8"/>
    </row>
    <row r="32" spans="1:10" ht="24.95" customHeight="1" x14ac:dyDescent="0.25">
      <c r="A32" s="8"/>
      <c r="B32" s="27" t="s">
        <v>365</v>
      </c>
      <c r="C32" s="151"/>
      <c r="D32" s="31" t="s">
        <v>378</v>
      </c>
      <c r="E32" s="32">
        <v>4</v>
      </c>
      <c r="F32" s="33">
        <v>0.75</v>
      </c>
      <c r="G32" s="23">
        <f>SUM(C32*E32*F32)</f>
        <v>0</v>
      </c>
      <c r="H32" s="109"/>
      <c r="I32" s="8"/>
      <c r="J32" s="8"/>
    </row>
    <row r="33" spans="1:10" ht="24.95" customHeight="1" x14ac:dyDescent="0.25">
      <c r="A33" s="8"/>
      <c r="B33" s="20" t="s">
        <v>366</v>
      </c>
      <c r="C33" s="152"/>
      <c r="D33" s="24" t="s">
        <v>378</v>
      </c>
      <c r="E33" s="22">
        <v>3</v>
      </c>
      <c r="F33" s="33">
        <v>0.75</v>
      </c>
      <c r="G33" s="11">
        <f t="shared" ref="G33:G49" si="1">SUM(C33*E33*F33)</f>
        <v>0</v>
      </c>
      <c r="H33" s="109"/>
      <c r="I33" s="8"/>
      <c r="J33" s="8"/>
    </row>
    <row r="34" spans="1:10" s="5" customFormat="1" ht="24.95" customHeight="1" x14ac:dyDescent="0.25">
      <c r="A34" s="40"/>
      <c r="B34" s="9" t="s">
        <v>494</v>
      </c>
      <c r="C34" s="153"/>
      <c r="D34" s="24" t="s">
        <v>378</v>
      </c>
      <c r="E34" s="41">
        <v>2</v>
      </c>
      <c r="F34" s="43">
        <v>0.75</v>
      </c>
      <c r="G34" s="10">
        <f t="shared" si="1"/>
        <v>0</v>
      </c>
      <c r="H34" s="109"/>
      <c r="I34" s="40"/>
      <c r="J34" s="40"/>
    </row>
    <row r="35" spans="1:10" s="5" customFormat="1" ht="24.95" customHeight="1" x14ac:dyDescent="0.25">
      <c r="A35" s="40"/>
      <c r="B35" s="99" t="s">
        <v>493</v>
      </c>
      <c r="C35" s="153"/>
      <c r="D35" s="24" t="s">
        <v>378</v>
      </c>
      <c r="E35" s="100">
        <v>1</v>
      </c>
      <c r="F35" s="43">
        <v>0.75</v>
      </c>
      <c r="G35" s="10">
        <f>SUM(C35*E35*F35)</f>
        <v>0</v>
      </c>
      <c r="H35" s="109"/>
      <c r="I35" s="40"/>
      <c r="J35" s="40"/>
    </row>
    <row r="36" spans="1:10" ht="24.95" customHeight="1" x14ac:dyDescent="0.25">
      <c r="A36" s="8"/>
      <c r="B36" s="21" t="s">
        <v>386</v>
      </c>
      <c r="C36" s="152"/>
      <c r="D36" s="24" t="s">
        <v>379</v>
      </c>
      <c r="E36" s="94">
        <v>6</v>
      </c>
      <c r="F36" s="33">
        <v>0.75</v>
      </c>
      <c r="G36" s="11">
        <f t="shared" si="1"/>
        <v>0</v>
      </c>
      <c r="H36" s="109"/>
      <c r="I36" s="8"/>
      <c r="J36" s="8"/>
    </row>
    <row r="37" spans="1:10" ht="24.95" customHeight="1" x14ac:dyDescent="0.25">
      <c r="A37" s="8"/>
      <c r="B37" s="21" t="s">
        <v>387</v>
      </c>
      <c r="C37" s="152"/>
      <c r="D37" s="24" t="s">
        <v>379</v>
      </c>
      <c r="E37" s="94">
        <v>4</v>
      </c>
      <c r="F37" s="33">
        <v>0.75</v>
      </c>
      <c r="G37" s="11">
        <f t="shared" si="1"/>
        <v>0</v>
      </c>
      <c r="H37" s="109"/>
      <c r="I37" s="8"/>
      <c r="J37" s="8"/>
    </row>
    <row r="38" spans="1:10" ht="24.95" customHeight="1" x14ac:dyDescent="0.25">
      <c r="A38" s="8"/>
      <c r="B38" s="21" t="s">
        <v>388</v>
      </c>
      <c r="C38" s="152"/>
      <c r="D38" s="24" t="s">
        <v>379</v>
      </c>
      <c r="E38" s="94">
        <v>2</v>
      </c>
      <c r="F38" s="33">
        <v>0.75</v>
      </c>
      <c r="G38" s="11">
        <f t="shared" si="1"/>
        <v>0</v>
      </c>
      <c r="H38" s="109"/>
      <c r="I38" s="8"/>
      <c r="J38" s="8"/>
    </row>
    <row r="39" spans="1:10" ht="24.95" customHeight="1" x14ac:dyDescent="0.25">
      <c r="A39" s="8"/>
      <c r="B39" s="12" t="s">
        <v>367</v>
      </c>
      <c r="C39" s="152"/>
      <c r="D39" s="24" t="s">
        <v>379</v>
      </c>
      <c r="E39" s="94">
        <v>1</v>
      </c>
      <c r="F39" s="33">
        <v>0.75</v>
      </c>
      <c r="G39" s="11">
        <f t="shared" si="1"/>
        <v>0</v>
      </c>
      <c r="H39" s="109"/>
      <c r="I39" s="8"/>
      <c r="J39" s="8"/>
    </row>
    <row r="40" spans="1:10" s="5" customFormat="1" ht="45" customHeight="1" x14ac:dyDescent="0.25">
      <c r="A40" s="40"/>
      <c r="B40" s="9" t="s">
        <v>368</v>
      </c>
      <c r="C40" s="153"/>
      <c r="D40" s="24" t="s">
        <v>378</v>
      </c>
      <c r="E40" s="41">
        <v>1</v>
      </c>
      <c r="F40" s="43">
        <v>0.75</v>
      </c>
      <c r="G40" s="10">
        <f t="shared" si="1"/>
        <v>0</v>
      </c>
      <c r="H40" s="109"/>
      <c r="I40" s="40"/>
      <c r="J40" s="40"/>
    </row>
    <row r="41" spans="1:10" ht="24.95" customHeight="1" x14ac:dyDescent="0.25">
      <c r="A41" s="8"/>
      <c r="B41" s="25" t="s">
        <v>369</v>
      </c>
      <c r="C41" s="154"/>
      <c r="D41" s="26" t="s">
        <v>378</v>
      </c>
      <c r="E41" s="30">
        <v>0.5</v>
      </c>
      <c r="F41" s="33">
        <v>0.75</v>
      </c>
      <c r="G41" s="11">
        <f t="shared" si="1"/>
        <v>0</v>
      </c>
      <c r="H41" s="109"/>
      <c r="I41" s="8"/>
      <c r="J41" s="8"/>
    </row>
    <row r="42" spans="1:10" ht="24.95" customHeight="1" x14ac:dyDescent="0.25">
      <c r="A42" s="8"/>
      <c r="B42" s="28" t="s">
        <v>370</v>
      </c>
      <c r="C42" s="150"/>
      <c r="D42" s="29" t="s">
        <v>380</v>
      </c>
      <c r="E42" s="24">
        <v>0.5</v>
      </c>
      <c r="F42" s="33">
        <v>0.75</v>
      </c>
      <c r="G42" s="11">
        <f t="shared" si="1"/>
        <v>0</v>
      </c>
      <c r="H42" s="109"/>
      <c r="I42" s="8"/>
      <c r="J42" s="8"/>
    </row>
    <row r="43" spans="1:10" ht="24.95" customHeight="1" x14ac:dyDescent="0.25">
      <c r="A43" s="8"/>
      <c r="B43" s="28" t="s">
        <v>371</v>
      </c>
      <c r="C43" s="150"/>
      <c r="D43" s="29" t="s">
        <v>380</v>
      </c>
      <c r="E43" s="24">
        <v>1</v>
      </c>
      <c r="F43" s="33">
        <v>0.75</v>
      </c>
      <c r="G43" s="11">
        <f t="shared" si="1"/>
        <v>0</v>
      </c>
      <c r="H43" s="109"/>
      <c r="I43" s="8"/>
      <c r="J43" s="8"/>
    </row>
    <row r="44" spans="1:10" s="5" customFormat="1" ht="45" customHeight="1" x14ac:dyDescent="0.25">
      <c r="A44" s="40"/>
      <c r="B44" s="28" t="s">
        <v>372</v>
      </c>
      <c r="C44" s="149"/>
      <c r="D44" s="29" t="s">
        <v>380</v>
      </c>
      <c r="E44" s="24">
        <v>1</v>
      </c>
      <c r="F44" s="43">
        <v>0.75</v>
      </c>
      <c r="G44" s="10">
        <f t="shared" si="1"/>
        <v>0</v>
      </c>
      <c r="H44" s="109"/>
      <c r="I44" s="40"/>
      <c r="J44" s="40"/>
    </row>
    <row r="45" spans="1:10" ht="24.95" customHeight="1" x14ac:dyDescent="0.25">
      <c r="A45" s="8"/>
      <c r="B45" s="28" t="s">
        <v>373</v>
      </c>
      <c r="C45" s="150"/>
      <c r="D45" s="29" t="s">
        <v>379</v>
      </c>
      <c r="E45" s="24">
        <v>8</v>
      </c>
      <c r="F45" s="33">
        <v>0.75</v>
      </c>
      <c r="G45" s="11">
        <f t="shared" si="1"/>
        <v>0</v>
      </c>
      <c r="H45" s="109"/>
      <c r="I45" s="8"/>
      <c r="J45" s="8"/>
    </row>
    <row r="46" spans="1:10" ht="24.95" customHeight="1" x14ac:dyDescent="0.25">
      <c r="A46" s="8"/>
      <c r="B46" s="28" t="s">
        <v>374</v>
      </c>
      <c r="C46" s="150"/>
      <c r="D46" s="29" t="s">
        <v>379</v>
      </c>
      <c r="E46" s="24">
        <v>6</v>
      </c>
      <c r="F46" s="33">
        <v>0.75</v>
      </c>
      <c r="G46" s="11">
        <f t="shared" si="1"/>
        <v>0</v>
      </c>
      <c r="H46" s="109"/>
      <c r="I46" s="8"/>
      <c r="J46" s="8"/>
    </row>
    <row r="47" spans="1:10" ht="24.95" customHeight="1" x14ac:dyDescent="0.25">
      <c r="A47" s="8"/>
      <c r="B47" s="28" t="s">
        <v>375</v>
      </c>
      <c r="C47" s="150"/>
      <c r="D47" s="29" t="s">
        <v>379</v>
      </c>
      <c r="E47" s="24">
        <v>4</v>
      </c>
      <c r="F47" s="33">
        <v>0.75</v>
      </c>
      <c r="G47" s="11">
        <f t="shared" si="1"/>
        <v>0</v>
      </c>
      <c r="H47" s="109"/>
      <c r="I47" s="8"/>
      <c r="J47" s="8"/>
    </row>
    <row r="48" spans="1:10" ht="24.95" customHeight="1" x14ac:dyDescent="0.25">
      <c r="A48" s="8"/>
      <c r="B48" s="28" t="s">
        <v>376</v>
      </c>
      <c r="C48" s="150"/>
      <c r="D48" s="29" t="s">
        <v>379</v>
      </c>
      <c r="E48" s="24">
        <v>1</v>
      </c>
      <c r="F48" s="33">
        <v>0.75</v>
      </c>
      <c r="G48" s="11">
        <f t="shared" si="1"/>
        <v>0</v>
      </c>
      <c r="H48" s="109"/>
      <c r="I48" s="8"/>
      <c r="J48" s="8"/>
    </row>
    <row r="49" spans="1:10" ht="24.95" customHeight="1" x14ac:dyDescent="0.25">
      <c r="A49" s="8"/>
      <c r="B49" s="87" t="s">
        <v>415</v>
      </c>
      <c r="C49" s="156"/>
      <c r="D49" s="88"/>
      <c r="E49" s="31"/>
      <c r="F49" s="33">
        <v>0.75</v>
      </c>
      <c r="G49" s="11">
        <f t="shared" si="1"/>
        <v>0</v>
      </c>
      <c r="H49" s="109"/>
      <c r="I49" s="8"/>
      <c r="J49" s="8"/>
    </row>
    <row r="50" spans="1:10" ht="15" customHeight="1" x14ac:dyDescent="0.25">
      <c r="A50" s="8"/>
      <c r="B50" s="80"/>
      <c r="C50" s="23"/>
      <c r="D50" s="23"/>
      <c r="E50" s="23"/>
      <c r="F50" s="13"/>
      <c r="G50" s="11"/>
      <c r="H50" s="109"/>
      <c r="I50" s="8"/>
      <c r="J50" s="8"/>
    </row>
    <row r="51" spans="1:10" ht="24.95" customHeight="1" thickBot="1" x14ac:dyDescent="0.3">
      <c r="A51" s="8"/>
      <c r="B51" s="126" t="s">
        <v>383</v>
      </c>
      <c r="C51" s="127"/>
      <c r="D51" s="127"/>
      <c r="E51" s="127"/>
      <c r="F51" s="127"/>
      <c r="G51" s="128"/>
      <c r="H51" s="109"/>
      <c r="I51" s="8"/>
      <c r="J51" s="8"/>
    </row>
    <row r="52" spans="1:10" ht="24.95" customHeight="1" x14ac:dyDescent="0.25">
      <c r="A52" s="8"/>
      <c r="B52" s="27" t="s">
        <v>365</v>
      </c>
      <c r="C52" s="151"/>
      <c r="D52" s="31" t="s">
        <v>378</v>
      </c>
      <c r="E52" s="32">
        <v>4</v>
      </c>
      <c r="F52" s="33">
        <v>0.5</v>
      </c>
      <c r="G52" s="23">
        <f>SUM(C52*E52*F52)</f>
        <v>0</v>
      </c>
      <c r="H52" s="109"/>
      <c r="I52" s="8"/>
      <c r="J52" s="8"/>
    </row>
    <row r="53" spans="1:10" ht="24.95" customHeight="1" x14ac:dyDescent="0.25">
      <c r="A53" s="8"/>
      <c r="B53" s="20" t="s">
        <v>366</v>
      </c>
      <c r="C53" s="152"/>
      <c r="D53" s="24" t="s">
        <v>378</v>
      </c>
      <c r="E53" s="22">
        <v>3</v>
      </c>
      <c r="F53" s="33">
        <v>0.5</v>
      </c>
      <c r="G53" s="11">
        <f t="shared" ref="G53:G69" si="2">SUM(C53*E53*F53)</f>
        <v>0</v>
      </c>
      <c r="H53" s="109"/>
      <c r="I53" s="8"/>
      <c r="J53" s="8"/>
    </row>
    <row r="54" spans="1:10" s="5" customFormat="1" ht="24.95" customHeight="1" x14ac:dyDescent="0.25">
      <c r="A54" s="40"/>
      <c r="B54" s="9" t="s">
        <v>494</v>
      </c>
      <c r="C54" s="153"/>
      <c r="D54" s="24" t="s">
        <v>378</v>
      </c>
      <c r="E54" s="41">
        <v>2</v>
      </c>
      <c r="F54" s="43">
        <v>0.5</v>
      </c>
      <c r="G54" s="10">
        <f t="shared" si="2"/>
        <v>0</v>
      </c>
      <c r="H54" s="109"/>
      <c r="I54" s="40"/>
      <c r="J54" s="40"/>
    </row>
    <row r="55" spans="1:10" s="5" customFormat="1" ht="24.95" customHeight="1" x14ac:dyDescent="0.25">
      <c r="A55" s="40"/>
      <c r="B55" s="99" t="s">
        <v>493</v>
      </c>
      <c r="C55" s="153"/>
      <c r="D55" s="24" t="s">
        <v>378</v>
      </c>
      <c r="E55" s="100">
        <v>1</v>
      </c>
      <c r="F55" s="43">
        <v>0.5</v>
      </c>
      <c r="G55" s="10">
        <f>SUM(C55*E55*F55)</f>
        <v>0</v>
      </c>
      <c r="H55" s="109"/>
      <c r="I55" s="40"/>
      <c r="J55" s="40"/>
    </row>
    <row r="56" spans="1:10" ht="24.95" customHeight="1" x14ac:dyDescent="0.25">
      <c r="A56" s="8"/>
      <c r="B56" s="21" t="s">
        <v>386</v>
      </c>
      <c r="C56" s="152"/>
      <c r="D56" s="24" t="s">
        <v>379</v>
      </c>
      <c r="E56" s="94">
        <v>6</v>
      </c>
      <c r="F56" s="33">
        <v>0.5</v>
      </c>
      <c r="G56" s="11">
        <f t="shared" si="2"/>
        <v>0</v>
      </c>
      <c r="H56" s="109"/>
      <c r="I56" s="8"/>
      <c r="J56" s="8"/>
    </row>
    <row r="57" spans="1:10" ht="24.95" customHeight="1" x14ac:dyDescent="0.25">
      <c r="A57" s="8"/>
      <c r="B57" s="21" t="s">
        <v>387</v>
      </c>
      <c r="C57" s="152"/>
      <c r="D57" s="24" t="s">
        <v>379</v>
      </c>
      <c r="E57" s="94">
        <v>4</v>
      </c>
      <c r="F57" s="33">
        <v>0.5</v>
      </c>
      <c r="G57" s="11">
        <f t="shared" si="2"/>
        <v>0</v>
      </c>
      <c r="H57" s="109"/>
      <c r="I57" s="8"/>
      <c r="J57" s="8"/>
    </row>
    <row r="58" spans="1:10" ht="24.95" customHeight="1" x14ac:dyDescent="0.25">
      <c r="A58" s="8"/>
      <c r="B58" s="21" t="s">
        <v>388</v>
      </c>
      <c r="C58" s="152"/>
      <c r="D58" s="24" t="s">
        <v>379</v>
      </c>
      <c r="E58" s="94">
        <v>2</v>
      </c>
      <c r="F58" s="33">
        <v>0.5</v>
      </c>
      <c r="G58" s="11">
        <f t="shared" si="2"/>
        <v>0</v>
      </c>
      <c r="H58" s="109"/>
      <c r="I58" s="8"/>
      <c r="J58" s="8"/>
    </row>
    <row r="59" spans="1:10" ht="24.95" customHeight="1" x14ac:dyDescent="0.25">
      <c r="A59" s="8"/>
      <c r="B59" s="12" t="s">
        <v>367</v>
      </c>
      <c r="C59" s="152"/>
      <c r="D59" s="24" t="s">
        <v>379</v>
      </c>
      <c r="E59" s="94">
        <v>1</v>
      </c>
      <c r="F59" s="33">
        <v>0.5</v>
      </c>
      <c r="G59" s="11">
        <f t="shared" si="2"/>
        <v>0</v>
      </c>
      <c r="H59" s="109"/>
      <c r="I59" s="8"/>
      <c r="J59" s="8"/>
    </row>
    <row r="60" spans="1:10" s="5" customFormat="1" ht="45" customHeight="1" x14ac:dyDescent="0.25">
      <c r="A60" s="40"/>
      <c r="B60" s="9" t="s">
        <v>368</v>
      </c>
      <c r="C60" s="153"/>
      <c r="D60" s="24" t="s">
        <v>378</v>
      </c>
      <c r="E60" s="41">
        <v>1</v>
      </c>
      <c r="F60" s="43">
        <v>0.5</v>
      </c>
      <c r="G60" s="10">
        <f t="shared" si="2"/>
        <v>0</v>
      </c>
      <c r="H60" s="109"/>
      <c r="I60" s="40"/>
      <c r="J60" s="40"/>
    </row>
    <row r="61" spans="1:10" ht="24.95" customHeight="1" x14ac:dyDescent="0.25">
      <c r="A61" s="8"/>
      <c r="B61" s="25" t="s">
        <v>369</v>
      </c>
      <c r="C61" s="154"/>
      <c r="D61" s="26" t="s">
        <v>378</v>
      </c>
      <c r="E61" s="30">
        <v>0.5</v>
      </c>
      <c r="F61" s="33">
        <v>0.5</v>
      </c>
      <c r="G61" s="11">
        <f t="shared" si="2"/>
        <v>0</v>
      </c>
      <c r="H61" s="109"/>
      <c r="I61" s="8"/>
      <c r="J61" s="8"/>
    </row>
    <row r="62" spans="1:10" ht="24.95" customHeight="1" x14ac:dyDescent="0.25">
      <c r="A62" s="8"/>
      <c r="B62" s="28" t="s">
        <v>370</v>
      </c>
      <c r="C62" s="150"/>
      <c r="D62" s="29" t="s">
        <v>380</v>
      </c>
      <c r="E62" s="24">
        <v>0.5</v>
      </c>
      <c r="F62" s="33">
        <v>0.5</v>
      </c>
      <c r="G62" s="11">
        <f t="shared" si="2"/>
        <v>0</v>
      </c>
      <c r="H62" s="109"/>
      <c r="I62" s="8"/>
      <c r="J62" s="8"/>
    </row>
    <row r="63" spans="1:10" ht="24.95" customHeight="1" x14ac:dyDescent="0.25">
      <c r="A63" s="8"/>
      <c r="B63" s="28" t="s">
        <v>371</v>
      </c>
      <c r="C63" s="150"/>
      <c r="D63" s="29" t="s">
        <v>380</v>
      </c>
      <c r="E63" s="24">
        <v>1</v>
      </c>
      <c r="F63" s="33">
        <v>0.5</v>
      </c>
      <c r="G63" s="11">
        <f t="shared" si="2"/>
        <v>0</v>
      </c>
      <c r="H63" s="109"/>
      <c r="I63" s="8"/>
      <c r="J63" s="8"/>
    </row>
    <row r="64" spans="1:10" s="5" customFormat="1" ht="45" customHeight="1" x14ac:dyDescent="0.25">
      <c r="A64" s="40"/>
      <c r="B64" s="28" t="s">
        <v>372</v>
      </c>
      <c r="C64" s="149"/>
      <c r="D64" s="29" t="s">
        <v>380</v>
      </c>
      <c r="E64" s="24">
        <v>1</v>
      </c>
      <c r="F64" s="43">
        <v>0.5</v>
      </c>
      <c r="G64" s="10">
        <f t="shared" si="2"/>
        <v>0</v>
      </c>
      <c r="H64" s="109"/>
      <c r="I64" s="40"/>
      <c r="J64" s="40"/>
    </row>
    <row r="65" spans="1:10" ht="24.95" customHeight="1" x14ac:dyDescent="0.25">
      <c r="A65" s="8"/>
      <c r="B65" s="28" t="s">
        <v>373</v>
      </c>
      <c r="C65" s="150"/>
      <c r="D65" s="29" t="s">
        <v>379</v>
      </c>
      <c r="E65" s="24">
        <v>8</v>
      </c>
      <c r="F65" s="33">
        <v>0.5</v>
      </c>
      <c r="G65" s="11">
        <f t="shared" si="2"/>
        <v>0</v>
      </c>
      <c r="H65" s="109"/>
      <c r="I65" s="8"/>
      <c r="J65" s="8"/>
    </row>
    <row r="66" spans="1:10" ht="24.95" customHeight="1" x14ac:dyDescent="0.25">
      <c r="A66" s="8"/>
      <c r="B66" s="28" t="s">
        <v>374</v>
      </c>
      <c r="C66" s="150"/>
      <c r="D66" s="29" t="s">
        <v>379</v>
      </c>
      <c r="E66" s="24">
        <v>6</v>
      </c>
      <c r="F66" s="33">
        <v>0.5</v>
      </c>
      <c r="G66" s="11">
        <f t="shared" si="2"/>
        <v>0</v>
      </c>
      <c r="H66" s="109"/>
      <c r="I66" s="8"/>
      <c r="J66" s="8"/>
    </row>
    <row r="67" spans="1:10" ht="24.95" customHeight="1" x14ac:dyDescent="0.25">
      <c r="A67" s="8"/>
      <c r="B67" s="28" t="s">
        <v>375</v>
      </c>
      <c r="C67" s="150"/>
      <c r="D67" s="29" t="s">
        <v>379</v>
      </c>
      <c r="E67" s="24">
        <v>4</v>
      </c>
      <c r="F67" s="33">
        <v>0.5</v>
      </c>
      <c r="G67" s="11">
        <f t="shared" si="2"/>
        <v>0</v>
      </c>
      <c r="H67" s="109"/>
      <c r="I67" s="8"/>
      <c r="J67" s="8"/>
    </row>
    <row r="68" spans="1:10" ht="24.95" customHeight="1" x14ac:dyDescent="0.25">
      <c r="A68" s="8"/>
      <c r="B68" s="28" t="s">
        <v>376</v>
      </c>
      <c r="C68" s="150"/>
      <c r="D68" s="29" t="s">
        <v>379</v>
      </c>
      <c r="E68" s="24">
        <v>1</v>
      </c>
      <c r="F68" s="33">
        <v>0.5</v>
      </c>
      <c r="G68" s="11">
        <f t="shared" si="2"/>
        <v>0</v>
      </c>
      <c r="H68" s="109"/>
      <c r="I68" s="8"/>
      <c r="J68" s="8"/>
    </row>
    <row r="69" spans="1:10" ht="24.95" customHeight="1" x14ac:dyDescent="0.25">
      <c r="A69" s="8"/>
      <c r="B69" s="87" t="s">
        <v>415</v>
      </c>
      <c r="C69" s="150"/>
      <c r="D69" s="29"/>
      <c r="E69" s="24"/>
      <c r="F69" s="33">
        <v>0.5</v>
      </c>
      <c r="G69" s="11">
        <f t="shared" si="2"/>
        <v>0</v>
      </c>
      <c r="H69" s="109"/>
      <c r="I69" s="8"/>
      <c r="J69" s="8"/>
    </row>
    <row r="70" spans="1:10" ht="15" customHeight="1" x14ac:dyDescent="0.25">
      <c r="A70" s="8"/>
      <c r="B70" s="80"/>
      <c r="C70" s="11"/>
      <c r="D70" s="11"/>
      <c r="E70" s="11"/>
      <c r="F70" s="13"/>
      <c r="G70" s="11"/>
      <c r="H70" s="109"/>
      <c r="I70" s="8"/>
      <c r="J70" s="8"/>
    </row>
    <row r="71" spans="1:10" ht="24.95" customHeight="1" x14ac:dyDescent="0.25">
      <c r="A71" s="8"/>
      <c r="B71" s="105" t="s">
        <v>463</v>
      </c>
      <c r="C71" s="106"/>
      <c r="D71" s="106"/>
      <c r="E71" s="106"/>
      <c r="F71" s="107"/>
      <c r="G71" s="13">
        <f>SUM(G12:G29:G32:G49,G52:G69)</f>
        <v>0</v>
      </c>
      <c r="H71" s="123"/>
      <c r="I71" s="8"/>
      <c r="J71" s="8"/>
    </row>
    <row r="72" spans="1:10" ht="24.95" customHeight="1" thickBot="1" x14ac:dyDescent="0.3">
      <c r="A72" s="8"/>
      <c r="B72" s="124" t="s">
        <v>464</v>
      </c>
      <c r="C72" s="125"/>
      <c r="D72" s="125"/>
      <c r="E72" s="125"/>
      <c r="F72" s="125"/>
      <c r="G72" s="125"/>
      <c r="H72" s="55">
        <f>'Stap 1 Uitbreiding_Categorie A'!F11</f>
        <v>0</v>
      </c>
      <c r="I72" s="8"/>
      <c r="J72" s="8"/>
    </row>
    <row r="73" spans="1:10" ht="24.95" customHeight="1" thickBot="1" x14ac:dyDescent="0.3">
      <c r="B73" s="103" t="s">
        <v>465</v>
      </c>
      <c r="C73" s="104"/>
      <c r="D73" s="104"/>
      <c r="E73" s="104"/>
      <c r="F73" s="104"/>
      <c r="G73" s="104"/>
      <c r="H73" s="39" t="str">
        <f>IF(G71&gt;=(H72),"JA","NEE")</f>
        <v>JA</v>
      </c>
      <c r="I73" s="1"/>
      <c r="J73" s="1"/>
    </row>
    <row r="74" spans="1:10" ht="15" customHeight="1" x14ac:dyDescent="0.25">
      <c r="B74" s="15"/>
      <c r="C74" s="51"/>
      <c r="D74" s="51"/>
      <c r="E74" s="51"/>
      <c r="F74" s="51"/>
      <c r="G74" s="51"/>
      <c r="H74" s="16"/>
      <c r="I74" s="1"/>
      <c r="J74" s="1"/>
    </row>
    <row r="75" spans="1:10" ht="33" customHeight="1" x14ac:dyDescent="0.25">
      <c r="A75" s="102" t="s">
        <v>466</v>
      </c>
      <c r="B75" s="102"/>
      <c r="C75" s="102"/>
      <c r="D75" s="102"/>
      <c r="E75" s="102"/>
      <c r="F75" s="102"/>
      <c r="G75" s="102"/>
      <c r="H75" s="102"/>
      <c r="I75" s="1"/>
      <c r="J75" s="1"/>
    </row>
    <row r="76" spans="1:10" ht="15" customHeight="1" x14ac:dyDescent="0.25">
      <c r="A76" s="38"/>
      <c r="B76" s="38"/>
      <c r="C76" s="57"/>
      <c r="D76" s="57"/>
      <c r="E76" s="57"/>
      <c r="F76" s="57"/>
      <c r="G76" s="57"/>
      <c r="H76" s="38"/>
      <c r="I76" s="38"/>
      <c r="J76" s="7"/>
    </row>
    <row r="77" spans="1:10" ht="15" customHeight="1" x14ac:dyDescent="0.25"/>
  </sheetData>
  <sheetProtection algorithmName="SHA-512" hashValue="kmrsrC1P/fprbNpZHkwQYBawabI8Fz3Eut7wOJQ7yVvfqYANndX1kBjmIeooaf3VE3ROBy17mpIRg2ywiNd8fA==" saltValue="6C7FOqYbvf3zwha1yGh/AQ==" spinCount="100000" sheet="1" objects="1" scenarios="1" selectLockedCells="1"/>
  <mergeCells count="13">
    <mergeCell ref="A75:H75"/>
    <mergeCell ref="A1:H1"/>
    <mergeCell ref="B73:G73"/>
    <mergeCell ref="B9:I9"/>
    <mergeCell ref="B5:E5"/>
    <mergeCell ref="C4:F4"/>
    <mergeCell ref="A7:H7"/>
    <mergeCell ref="H10:H71"/>
    <mergeCell ref="B71:F71"/>
    <mergeCell ref="B72:G72"/>
    <mergeCell ref="B51:G51"/>
    <mergeCell ref="B11:G11"/>
    <mergeCell ref="B31:G31"/>
  </mergeCells>
  <conditionalFormatting sqref="H72">
    <cfRule type="cellIs" dxfId="16" priority="1" operator="equal">
      <formula>FALSE</formula>
    </cfRule>
  </conditionalFormatting>
  <conditionalFormatting sqref="H73">
    <cfRule type="cellIs" dxfId="15" priority="17" operator="equal">
      <formula>"JA"</formula>
    </cfRule>
    <cfRule type="cellIs" dxfId="14" priority="18" operator="equal">
      <formula>"NEE"</formula>
    </cfRule>
  </conditionalFormatting>
  <conditionalFormatting sqref="H73:H74">
    <cfRule type="cellIs" dxfId="13" priority="21" operator="equal">
      <formula>"JA"</formula>
    </cfRule>
    <cfRule type="cellIs" dxfId="12" priority="22" operator="equal">
      <formula>"NEE"</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959AF-26BB-449A-8BF6-451797BC63C5}">
  <dimension ref="A1:O55"/>
  <sheetViews>
    <sheetView topLeftCell="A42" zoomScaleNormal="100" workbookViewId="0">
      <selection activeCell="C44" sqref="C44"/>
    </sheetView>
  </sheetViews>
  <sheetFormatPr defaultRowHeight="15" x14ac:dyDescent="0.25"/>
  <cols>
    <col min="1" max="1" width="6.5703125" customWidth="1"/>
    <col min="2" max="2" width="42.7109375" customWidth="1"/>
    <col min="3" max="7" width="15.7109375" style="53" customWidth="1"/>
    <col min="8" max="8" width="15.7109375" customWidth="1"/>
    <col min="9" max="9" width="13.85546875" customWidth="1"/>
    <col min="10" max="10" width="50.140625" customWidth="1"/>
    <col min="11" max="17" width="8.5703125" customWidth="1"/>
  </cols>
  <sheetData>
    <row r="1" spans="1:15" x14ac:dyDescent="0.25">
      <c r="A1" s="111" t="s">
        <v>468</v>
      </c>
      <c r="B1" s="111"/>
      <c r="C1" s="111"/>
      <c r="D1" s="111"/>
      <c r="E1" s="111"/>
      <c r="F1" s="111"/>
      <c r="G1" s="111"/>
      <c r="H1" s="111"/>
    </row>
    <row r="2" spans="1:15" ht="15" customHeight="1" x14ac:dyDescent="0.25">
      <c r="A2" s="6"/>
      <c r="B2" s="6"/>
      <c r="C2" s="52"/>
      <c r="D2" s="52"/>
      <c r="E2" s="52"/>
      <c r="F2" s="52"/>
      <c r="G2" s="52"/>
      <c r="H2" s="6"/>
    </row>
    <row r="3" spans="1:15" ht="29.45" customHeight="1" thickBot="1" x14ac:dyDescent="0.3">
      <c r="A3" s="2" t="s">
        <v>361</v>
      </c>
      <c r="B3" s="102" t="s">
        <v>396</v>
      </c>
      <c r="C3" s="102"/>
      <c r="D3" s="102"/>
      <c r="E3" s="102"/>
      <c r="F3" s="102"/>
      <c r="G3" s="102"/>
      <c r="H3" s="1"/>
      <c r="I3" s="1"/>
      <c r="J3" s="102"/>
      <c r="K3" s="102"/>
      <c r="L3" s="102"/>
      <c r="M3" s="102"/>
      <c r="N3" s="102"/>
      <c r="O3" s="102"/>
    </row>
    <row r="4" spans="1:15" ht="49.5" customHeight="1" x14ac:dyDescent="0.25">
      <c r="A4" s="4"/>
      <c r="B4" s="19" t="s">
        <v>399</v>
      </c>
      <c r="C4" s="18" t="s">
        <v>395</v>
      </c>
      <c r="D4" s="14" t="s">
        <v>357</v>
      </c>
      <c r="E4" s="18" t="s">
        <v>358</v>
      </c>
      <c r="F4" s="108"/>
      <c r="G4" s="2"/>
      <c r="H4" s="1"/>
      <c r="I4" s="1"/>
      <c r="J4" s="7"/>
      <c r="K4" s="7"/>
      <c r="L4" s="7"/>
      <c r="M4" s="7"/>
      <c r="N4" s="7"/>
      <c r="O4" s="7"/>
    </row>
    <row r="5" spans="1:15" ht="24.95" customHeight="1" x14ac:dyDescent="0.25">
      <c r="A5" s="4"/>
      <c r="B5" s="9" t="s">
        <v>356</v>
      </c>
      <c r="C5" s="10">
        <f>'Stap 1 Uitbreiding_Categorie A'!C5</f>
        <v>0</v>
      </c>
      <c r="D5" s="10"/>
      <c r="E5" s="11"/>
      <c r="F5" s="109"/>
      <c r="G5" s="2"/>
      <c r="H5" s="1"/>
      <c r="I5" s="1"/>
      <c r="J5" s="7"/>
      <c r="K5" s="7"/>
      <c r="L5" s="7"/>
      <c r="M5" s="7"/>
      <c r="N5" s="7"/>
      <c r="O5" s="7"/>
    </row>
    <row r="6" spans="1:15" ht="24.95" customHeight="1" x14ac:dyDescent="0.25">
      <c r="A6" s="4"/>
      <c r="B6" s="12" t="s">
        <v>400</v>
      </c>
      <c r="C6" s="150"/>
      <c r="D6" s="13">
        <v>1</v>
      </c>
      <c r="E6" s="11">
        <f>SUM(C6*D6)</f>
        <v>0</v>
      </c>
      <c r="F6" s="109"/>
      <c r="G6" s="2"/>
      <c r="H6" s="1"/>
      <c r="I6" s="1"/>
      <c r="J6" s="7"/>
      <c r="K6" s="7"/>
      <c r="L6" s="7"/>
      <c r="M6" s="7"/>
      <c r="N6" s="7"/>
      <c r="O6" s="7"/>
    </row>
    <row r="7" spans="1:15" ht="45" customHeight="1" x14ac:dyDescent="0.25">
      <c r="A7" s="4"/>
      <c r="B7" s="9" t="s">
        <v>401</v>
      </c>
      <c r="C7" s="150"/>
      <c r="D7" s="13">
        <v>0.75</v>
      </c>
      <c r="E7" s="11">
        <f>SUM(C7*D7)</f>
        <v>0</v>
      </c>
      <c r="F7" s="109"/>
      <c r="G7" s="2"/>
      <c r="H7" s="1"/>
      <c r="I7" s="1"/>
      <c r="J7" s="7"/>
      <c r="K7" s="7"/>
      <c r="L7" s="7"/>
      <c r="M7" s="7"/>
      <c r="N7" s="7"/>
      <c r="O7" s="7"/>
    </row>
    <row r="8" spans="1:15" ht="45" customHeight="1" x14ac:dyDescent="0.25">
      <c r="A8" s="4"/>
      <c r="B8" s="9" t="s">
        <v>402</v>
      </c>
      <c r="C8" s="150"/>
      <c r="D8" s="13">
        <v>0.5</v>
      </c>
      <c r="E8" s="11">
        <f>SUM(C8*D8)</f>
        <v>0</v>
      </c>
      <c r="F8" s="109"/>
      <c r="G8" s="2"/>
      <c r="H8" s="1"/>
      <c r="I8" s="1"/>
      <c r="J8" s="7"/>
      <c r="K8" s="7"/>
      <c r="L8" s="7"/>
      <c r="M8" s="7"/>
      <c r="N8" s="7"/>
      <c r="O8" s="7"/>
    </row>
    <row r="9" spans="1:15" ht="24.95" customHeight="1" x14ac:dyDescent="0.25">
      <c r="A9" s="4"/>
      <c r="B9" s="118" t="s">
        <v>403</v>
      </c>
      <c r="C9" s="119"/>
      <c r="D9" s="119"/>
      <c r="E9" s="11">
        <f>SUM(E6,E7,E8)</f>
        <v>0</v>
      </c>
      <c r="F9" s="110"/>
      <c r="G9" s="2"/>
      <c r="H9" s="1"/>
      <c r="I9" s="1"/>
      <c r="J9" s="7"/>
      <c r="K9" s="7"/>
      <c r="L9" s="7"/>
      <c r="M9" s="7"/>
      <c r="N9" s="7"/>
      <c r="O9" s="7"/>
    </row>
    <row r="10" spans="1:15" ht="24.95" customHeight="1" thickBot="1" x14ac:dyDescent="0.3">
      <c r="A10" s="4"/>
      <c r="B10" s="112" t="s">
        <v>482</v>
      </c>
      <c r="C10" s="113"/>
      <c r="D10" s="113"/>
      <c r="E10" s="113"/>
      <c r="F10" s="17">
        <f>SUM(C5*0.1)</f>
        <v>0</v>
      </c>
      <c r="G10" s="2"/>
      <c r="H10" s="44"/>
      <c r="I10" s="4"/>
      <c r="J10" s="4"/>
    </row>
    <row r="11" spans="1:15" ht="45" customHeight="1" thickBot="1" x14ac:dyDescent="0.3">
      <c r="A11" s="4"/>
      <c r="B11" s="103" t="s">
        <v>469</v>
      </c>
      <c r="C11" s="104"/>
      <c r="D11" s="104"/>
      <c r="E11" s="104"/>
      <c r="F11" s="54">
        <f>IF(E9&gt;=(F10),E9,F10)</f>
        <v>0</v>
      </c>
      <c r="G11" s="2"/>
      <c r="H11" s="16"/>
      <c r="I11" s="4"/>
      <c r="J11" s="4"/>
    </row>
    <row r="12" spans="1:15" ht="15" customHeight="1" x14ac:dyDescent="0.25">
      <c r="A12" s="4"/>
      <c r="B12" s="15"/>
      <c r="C12" s="51"/>
      <c r="D12" s="51"/>
      <c r="E12" s="51"/>
      <c r="F12" s="44"/>
      <c r="G12" s="2"/>
      <c r="H12" s="16"/>
      <c r="I12" s="4"/>
      <c r="J12" s="4"/>
    </row>
    <row r="13" spans="1:15" ht="62.1" customHeight="1" x14ac:dyDescent="0.25">
      <c r="A13" s="102" t="s">
        <v>484</v>
      </c>
      <c r="B13" s="129"/>
      <c r="C13" s="129"/>
      <c r="D13" s="129"/>
      <c r="E13" s="129"/>
      <c r="F13" s="129"/>
      <c r="G13" s="129"/>
      <c r="H13" s="129"/>
      <c r="I13" s="4"/>
      <c r="J13" s="4"/>
    </row>
    <row r="14" spans="1:15" ht="15" customHeight="1" x14ac:dyDescent="0.25">
      <c r="A14" s="4"/>
      <c r="B14" s="4"/>
      <c r="C14" s="2"/>
      <c r="D14" s="2"/>
      <c r="E14" s="2"/>
      <c r="F14" s="2"/>
      <c r="G14" s="2"/>
      <c r="H14" s="4"/>
      <c r="I14" s="4"/>
      <c r="J14" s="4"/>
    </row>
    <row r="15" spans="1:15" ht="29.45" customHeight="1" thickBot="1" x14ac:dyDescent="0.3">
      <c r="A15" s="2" t="s">
        <v>360</v>
      </c>
      <c r="B15" s="102" t="s">
        <v>397</v>
      </c>
      <c r="C15" s="102"/>
      <c r="D15" s="102"/>
      <c r="E15" s="102"/>
      <c r="F15" s="102"/>
      <c r="G15" s="102"/>
      <c r="H15" s="102"/>
      <c r="I15" s="102"/>
      <c r="J15" s="1"/>
    </row>
    <row r="16" spans="1:15" ht="49.5" customHeight="1" x14ac:dyDescent="0.25">
      <c r="A16" s="8"/>
      <c r="B16" s="19" t="s">
        <v>398</v>
      </c>
      <c r="C16" s="18" t="s">
        <v>384</v>
      </c>
      <c r="D16" s="18" t="s">
        <v>385</v>
      </c>
      <c r="E16" s="18" t="s">
        <v>377</v>
      </c>
      <c r="F16" s="14" t="s">
        <v>357</v>
      </c>
      <c r="G16" s="18" t="s">
        <v>459</v>
      </c>
      <c r="H16" s="108"/>
      <c r="I16" s="8"/>
      <c r="J16" s="58"/>
    </row>
    <row r="17" spans="1:10" ht="24.95" customHeight="1" thickBot="1" x14ac:dyDescent="0.3">
      <c r="A17" s="8"/>
      <c r="B17" s="132" t="s">
        <v>404</v>
      </c>
      <c r="C17" s="133"/>
      <c r="D17" s="133"/>
      <c r="E17" s="133"/>
      <c r="F17" s="133"/>
      <c r="G17" s="133"/>
      <c r="H17" s="109"/>
      <c r="I17" s="8"/>
      <c r="J17" s="8"/>
    </row>
    <row r="18" spans="1:10" ht="24.95" customHeight="1" x14ac:dyDescent="0.25">
      <c r="A18" s="8"/>
      <c r="B18" s="48" t="s">
        <v>405</v>
      </c>
      <c r="C18" s="156"/>
      <c r="D18" s="31" t="s">
        <v>378</v>
      </c>
      <c r="E18" s="23">
        <v>1</v>
      </c>
      <c r="F18" s="33">
        <v>1</v>
      </c>
      <c r="G18" s="23">
        <f t="shared" ref="G18:G21" si="0">SUM(C18*E18*F18)</f>
        <v>0</v>
      </c>
      <c r="H18" s="109"/>
      <c r="I18" s="8"/>
      <c r="J18" s="8"/>
    </row>
    <row r="19" spans="1:10" ht="24.95" customHeight="1" x14ac:dyDescent="0.25">
      <c r="A19" s="8"/>
      <c r="B19" s="28" t="s">
        <v>406</v>
      </c>
      <c r="C19" s="150"/>
      <c r="D19" s="31" t="s">
        <v>378</v>
      </c>
      <c r="E19" s="11">
        <v>3</v>
      </c>
      <c r="F19" s="33">
        <v>1</v>
      </c>
      <c r="G19" s="23">
        <f t="shared" si="0"/>
        <v>0</v>
      </c>
      <c r="H19" s="109"/>
      <c r="I19" s="8"/>
      <c r="J19" s="8"/>
    </row>
    <row r="20" spans="1:10" ht="24.95" customHeight="1" x14ac:dyDescent="0.25">
      <c r="A20" s="8"/>
      <c r="B20" s="28" t="s">
        <v>407</v>
      </c>
      <c r="C20" s="150"/>
      <c r="D20" s="31" t="s">
        <v>378</v>
      </c>
      <c r="E20" s="11">
        <v>2</v>
      </c>
      <c r="F20" s="33">
        <v>1</v>
      </c>
      <c r="G20" s="23">
        <f t="shared" si="0"/>
        <v>0</v>
      </c>
      <c r="H20" s="109"/>
      <c r="I20" s="8"/>
      <c r="J20" s="8"/>
    </row>
    <row r="21" spans="1:10" ht="24.95" customHeight="1" x14ac:dyDescent="0.25">
      <c r="A21" s="8"/>
      <c r="B21" s="28" t="s">
        <v>408</v>
      </c>
      <c r="C21" s="150"/>
      <c r="D21" s="31" t="s">
        <v>378</v>
      </c>
      <c r="E21" s="11">
        <v>4</v>
      </c>
      <c r="F21" s="33">
        <v>1</v>
      </c>
      <c r="G21" s="23">
        <f t="shared" si="0"/>
        <v>0</v>
      </c>
      <c r="H21" s="109"/>
      <c r="I21" s="8"/>
      <c r="J21" s="8"/>
    </row>
    <row r="22" spans="1:10" ht="15" customHeight="1" x14ac:dyDescent="0.25">
      <c r="A22" s="8"/>
      <c r="B22" s="134"/>
      <c r="C22" s="135"/>
      <c r="D22" s="135"/>
      <c r="E22" s="135"/>
      <c r="F22" s="135"/>
      <c r="G22" s="136"/>
      <c r="H22" s="109"/>
      <c r="I22" s="8"/>
      <c r="J22" s="8"/>
    </row>
    <row r="23" spans="1:10" ht="24.95" customHeight="1" thickBot="1" x14ac:dyDescent="0.3">
      <c r="A23" s="8"/>
      <c r="B23" s="126" t="s">
        <v>426</v>
      </c>
      <c r="C23" s="127"/>
      <c r="D23" s="127"/>
      <c r="E23" s="127"/>
      <c r="F23" s="127"/>
      <c r="G23" s="128"/>
      <c r="H23" s="109"/>
      <c r="I23" s="8"/>
      <c r="J23" s="8"/>
    </row>
    <row r="24" spans="1:10" ht="24.95" customHeight="1" x14ac:dyDescent="0.25">
      <c r="A24" s="8"/>
      <c r="B24" s="45" t="s">
        <v>409</v>
      </c>
      <c r="C24" s="156"/>
      <c r="D24" s="31" t="s">
        <v>378</v>
      </c>
      <c r="E24" s="23">
        <v>0.5</v>
      </c>
      <c r="F24" s="33">
        <v>1</v>
      </c>
      <c r="G24" s="23">
        <f t="shared" ref="G24:G30" si="1">SUM(C24*E24*F24)</f>
        <v>0</v>
      </c>
      <c r="H24" s="109"/>
      <c r="I24" s="8"/>
      <c r="J24" s="8"/>
    </row>
    <row r="25" spans="1:10" ht="24.95" customHeight="1" x14ac:dyDescent="0.25">
      <c r="A25" s="8"/>
      <c r="B25" s="46" t="s">
        <v>410</v>
      </c>
      <c r="C25" s="150"/>
      <c r="D25" s="31" t="s">
        <v>378</v>
      </c>
      <c r="E25" s="11">
        <v>1</v>
      </c>
      <c r="F25" s="33">
        <v>1</v>
      </c>
      <c r="G25" s="23">
        <f t="shared" si="1"/>
        <v>0</v>
      </c>
      <c r="H25" s="109"/>
      <c r="I25" s="8"/>
      <c r="J25" s="8"/>
    </row>
    <row r="26" spans="1:10" ht="24.95" customHeight="1" x14ac:dyDescent="0.25">
      <c r="A26" s="8"/>
      <c r="B26" s="46" t="s">
        <v>411</v>
      </c>
      <c r="C26" s="150"/>
      <c r="D26" s="31" t="s">
        <v>378</v>
      </c>
      <c r="E26" s="11">
        <v>1</v>
      </c>
      <c r="F26" s="33">
        <v>1</v>
      </c>
      <c r="G26" s="23">
        <f t="shared" si="1"/>
        <v>0</v>
      </c>
      <c r="H26" s="109"/>
      <c r="I26" s="8"/>
      <c r="J26" s="8"/>
    </row>
    <row r="27" spans="1:10" ht="24.95" customHeight="1" x14ac:dyDescent="0.25">
      <c r="A27" s="8"/>
      <c r="B27" s="46" t="s">
        <v>412</v>
      </c>
      <c r="C27" s="150"/>
      <c r="D27" s="11" t="s">
        <v>416</v>
      </c>
      <c r="E27" s="11">
        <v>0.5</v>
      </c>
      <c r="F27" s="33">
        <v>1</v>
      </c>
      <c r="G27" s="23">
        <f t="shared" si="1"/>
        <v>0</v>
      </c>
      <c r="H27" s="109"/>
      <c r="I27" s="8"/>
      <c r="J27" s="8"/>
    </row>
    <row r="28" spans="1:10" ht="24.95" customHeight="1" x14ac:dyDescent="0.25">
      <c r="A28" s="8"/>
      <c r="B28" s="46" t="s">
        <v>413</v>
      </c>
      <c r="C28" s="150"/>
      <c r="D28" s="31" t="s">
        <v>378</v>
      </c>
      <c r="E28" s="11">
        <v>2</v>
      </c>
      <c r="F28" s="33">
        <v>1</v>
      </c>
      <c r="G28" s="23">
        <f t="shared" si="1"/>
        <v>0</v>
      </c>
      <c r="H28" s="109"/>
      <c r="I28" s="8"/>
      <c r="J28" s="8"/>
    </row>
    <row r="29" spans="1:10" ht="24.95" customHeight="1" x14ac:dyDescent="0.25">
      <c r="A29" s="8"/>
      <c r="B29" s="46" t="s">
        <v>414</v>
      </c>
      <c r="C29" s="150"/>
      <c r="D29" s="31" t="s">
        <v>378</v>
      </c>
      <c r="E29" s="101">
        <v>2</v>
      </c>
      <c r="F29" s="33">
        <v>1</v>
      </c>
      <c r="G29" s="23">
        <f t="shared" si="1"/>
        <v>0</v>
      </c>
      <c r="H29" s="109"/>
      <c r="I29" s="8"/>
      <c r="J29" s="8"/>
    </row>
    <row r="30" spans="1:10" ht="24.95" customHeight="1" x14ac:dyDescent="0.25">
      <c r="A30" s="8"/>
      <c r="B30" s="47" t="s">
        <v>415</v>
      </c>
      <c r="C30" s="150"/>
      <c r="D30" s="31"/>
      <c r="E30" s="11"/>
      <c r="F30" s="33">
        <v>1</v>
      </c>
      <c r="G30" s="23">
        <f t="shared" si="1"/>
        <v>0</v>
      </c>
      <c r="H30" s="109"/>
      <c r="I30" s="8"/>
      <c r="J30" s="8"/>
    </row>
    <row r="31" spans="1:10" ht="15" customHeight="1" x14ac:dyDescent="0.25">
      <c r="A31" s="8"/>
      <c r="B31" s="34"/>
      <c r="C31" s="37"/>
      <c r="D31" s="35"/>
      <c r="E31" s="35"/>
      <c r="F31" s="36"/>
      <c r="G31" s="30"/>
      <c r="H31" s="109"/>
      <c r="I31" s="8"/>
      <c r="J31" s="8"/>
    </row>
    <row r="32" spans="1:10" ht="24.95" customHeight="1" thickBot="1" x14ac:dyDescent="0.3">
      <c r="A32" s="8"/>
      <c r="B32" s="126" t="s">
        <v>427</v>
      </c>
      <c r="C32" s="127"/>
      <c r="D32" s="127"/>
      <c r="E32" s="127"/>
      <c r="F32" s="127"/>
      <c r="G32" s="128"/>
      <c r="H32" s="109"/>
      <c r="I32" s="8"/>
      <c r="J32" s="8"/>
    </row>
    <row r="33" spans="1:10" ht="24.95" customHeight="1" x14ac:dyDescent="0.25">
      <c r="A33" s="8"/>
      <c r="B33" s="45" t="s">
        <v>409</v>
      </c>
      <c r="C33" s="156"/>
      <c r="D33" s="31" t="s">
        <v>378</v>
      </c>
      <c r="E33" s="23">
        <v>0.5</v>
      </c>
      <c r="F33" s="33">
        <v>0.75</v>
      </c>
      <c r="G33" s="23">
        <f t="shared" ref="G33:G39" si="2">SUM(C33*E33*F33)</f>
        <v>0</v>
      </c>
      <c r="H33" s="109"/>
      <c r="I33" s="8"/>
      <c r="J33" s="8"/>
    </row>
    <row r="34" spans="1:10" ht="24.95" customHeight="1" x14ac:dyDescent="0.25">
      <c r="A34" s="8"/>
      <c r="B34" s="46" t="s">
        <v>410</v>
      </c>
      <c r="C34" s="150"/>
      <c r="D34" s="31" t="s">
        <v>378</v>
      </c>
      <c r="E34" s="11">
        <v>1</v>
      </c>
      <c r="F34" s="33">
        <v>0.75</v>
      </c>
      <c r="G34" s="23">
        <f t="shared" si="2"/>
        <v>0</v>
      </c>
      <c r="H34" s="109"/>
      <c r="I34" s="8"/>
      <c r="J34" s="8"/>
    </row>
    <row r="35" spans="1:10" ht="24.95" customHeight="1" x14ac:dyDescent="0.25">
      <c r="A35" s="8"/>
      <c r="B35" s="46" t="s">
        <v>411</v>
      </c>
      <c r="C35" s="150"/>
      <c r="D35" s="31" t="s">
        <v>378</v>
      </c>
      <c r="E35" s="11">
        <v>1</v>
      </c>
      <c r="F35" s="33">
        <v>0.75</v>
      </c>
      <c r="G35" s="23">
        <f t="shared" si="2"/>
        <v>0</v>
      </c>
      <c r="H35" s="109"/>
      <c r="I35" s="8"/>
      <c r="J35" s="8"/>
    </row>
    <row r="36" spans="1:10" ht="24.95" customHeight="1" x14ac:dyDescent="0.25">
      <c r="A36" s="8"/>
      <c r="B36" s="46" t="s">
        <v>412</v>
      </c>
      <c r="C36" s="150"/>
      <c r="D36" s="11" t="s">
        <v>416</v>
      </c>
      <c r="E36" s="11">
        <v>0.5</v>
      </c>
      <c r="F36" s="33">
        <v>0.75</v>
      </c>
      <c r="G36" s="23">
        <f t="shared" si="2"/>
        <v>0</v>
      </c>
      <c r="H36" s="109"/>
      <c r="I36" s="8"/>
      <c r="J36" s="8"/>
    </row>
    <row r="37" spans="1:10" ht="24.95" customHeight="1" x14ac:dyDescent="0.25">
      <c r="A37" s="8"/>
      <c r="B37" s="46" t="s">
        <v>413</v>
      </c>
      <c r="C37" s="150"/>
      <c r="D37" s="31" t="s">
        <v>378</v>
      </c>
      <c r="E37" s="11">
        <v>2</v>
      </c>
      <c r="F37" s="33">
        <v>0.75</v>
      </c>
      <c r="G37" s="23">
        <f t="shared" si="2"/>
        <v>0</v>
      </c>
      <c r="H37" s="109"/>
      <c r="I37" s="8"/>
      <c r="J37" s="8"/>
    </row>
    <row r="38" spans="1:10" ht="24.95" customHeight="1" x14ac:dyDescent="0.25">
      <c r="A38" s="8"/>
      <c r="B38" s="46" t="s">
        <v>414</v>
      </c>
      <c r="C38" s="150"/>
      <c r="D38" s="31" t="s">
        <v>378</v>
      </c>
      <c r="E38" s="101">
        <v>2</v>
      </c>
      <c r="F38" s="33">
        <v>0.75</v>
      </c>
      <c r="G38" s="23">
        <f t="shared" si="2"/>
        <v>0</v>
      </c>
      <c r="H38" s="109"/>
      <c r="I38" s="8"/>
      <c r="J38" s="8"/>
    </row>
    <row r="39" spans="1:10" ht="24.95" customHeight="1" x14ac:dyDescent="0.25">
      <c r="A39" s="8"/>
      <c r="B39" s="47" t="s">
        <v>415</v>
      </c>
      <c r="C39" s="150"/>
      <c r="D39" s="31"/>
      <c r="E39" s="11"/>
      <c r="F39" s="33">
        <v>0.75</v>
      </c>
      <c r="G39" s="23">
        <f t="shared" si="2"/>
        <v>0</v>
      </c>
      <c r="H39" s="109"/>
      <c r="I39" s="8"/>
      <c r="J39" s="8"/>
    </row>
    <row r="40" spans="1:10" ht="15" customHeight="1" x14ac:dyDescent="0.25">
      <c r="A40" s="8"/>
      <c r="B40" s="27"/>
      <c r="C40" s="23"/>
      <c r="D40" s="23"/>
      <c r="E40" s="23"/>
      <c r="F40" s="13"/>
      <c r="G40" s="11"/>
      <c r="H40" s="109"/>
      <c r="I40" s="8"/>
      <c r="J40" s="8"/>
    </row>
    <row r="41" spans="1:10" ht="24.95" customHeight="1" thickBot="1" x14ac:dyDescent="0.3">
      <c r="A41" s="8"/>
      <c r="B41" s="126" t="s">
        <v>495</v>
      </c>
      <c r="C41" s="127"/>
      <c r="D41" s="127"/>
      <c r="E41" s="127"/>
      <c r="F41" s="127"/>
      <c r="G41" s="128"/>
      <c r="H41" s="109"/>
      <c r="I41" s="8"/>
      <c r="J41" s="8"/>
    </row>
    <row r="42" spans="1:10" ht="24.95" customHeight="1" x14ac:dyDescent="0.25">
      <c r="A42" s="8"/>
      <c r="B42" s="45" t="s">
        <v>409</v>
      </c>
      <c r="C42" s="156"/>
      <c r="D42" s="31" t="s">
        <v>378</v>
      </c>
      <c r="E42" s="23">
        <v>0.5</v>
      </c>
      <c r="F42" s="33">
        <v>0.5</v>
      </c>
      <c r="G42" s="23">
        <f t="shared" ref="G42:G48" si="3">SUM(C42*E42*F42)</f>
        <v>0</v>
      </c>
      <c r="H42" s="109"/>
      <c r="I42" s="8"/>
      <c r="J42" s="8"/>
    </row>
    <row r="43" spans="1:10" ht="24.95" customHeight="1" x14ac:dyDescent="0.25">
      <c r="A43" s="8"/>
      <c r="B43" s="46" t="s">
        <v>410</v>
      </c>
      <c r="C43" s="150"/>
      <c r="D43" s="31" t="s">
        <v>378</v>
      </c>
      <c r="E43" s="11">
        <v>1</v>
      </c>
      <c r="F43" s="33">
        <v>0.5</v>
      </c>
      <c r="G43" s="23">
        <f t="shared" si="3"/>
        <v>0</v>
      </c>
      <c r="H43" s="109"/>
      <c r="I43" s="8"/>
      <c r="J43" s="8"/>
    </row>
    <row r="44" spans="1:10" ht="24.95" customHeight="1" x14ac:dyDescent="0.25">
      <c r="A44" s="8"/>
      <c r="B44" s="46" t="s">
        <v>411</v>
      </c>
      <c r="C44" s="150"/>
      <c r="D44" s="31" t="s">
        <v>378</v>
      </c>
      <c r="E44" s="11">
        <v>1</v>
      </c>
      <c r="F44" s="33">
        <v>0.5</v>
      </c>
      <c r="G44" s="23">
        <f t="shared" si="3"/>
        <v>0</v>
      </c>
      <c r="H44" s="109"/>
      <c r="I44" s="8"/>
      <c r="J44" s="8"/>
    </row>
    <row r="45" spans="1:10" ht="24.95" customHeight="1" x14ac:dyDescent="0.25">
      <c r="A45" s="8"/>
      <c r="B45" s="46" t="s">
        <v>412</v>
      </c>
      <c r="C45" s="150"/>
      <c r="D45" s="11" t="s">
        <v>416</v>
      </c>
      <c r="E45" s="11">
        <v>0.5</v>
      </c>
      <c r="F45" s="33">
        <v>0.5</v>
      </c>
      <c r="G45" s="23">
        <f t="shared" si="3"/>
        <v>0</v>
      </c>
      <c r="H45" s="109"/>
      <c r="I45" s="8"/>
      <c r="J45" s="8"/>
    </row>
    <row r="46" spans="1:10" ht="24.95" customHeight="1" x14ac:dyDescent="0.25">
      <c r="A46" s="8"/>
      <c r="B46" s="46" t="s">
        <v>413</v>
      </c>
      <c r="C46" s="150"/>
      <c r="D46" s="31" t="s">
        <v>378</v>
      </c>
      <c r="E46" s="11">
        <v>2</v>
      </c>
      <c r="F46" s="33">
        <v>0.5</v>
      </c>
      <c r="G46" s="23">
        <f t="shared" si="3"/>
        <v>0</v>
      </c>
      <c r="H46" s="109"/>
      <c r="I46" s="8"/>
      <c r="J46" s="8"/>
    </row>
    <row r="47" spans="1:10" ht="24.95" customHeight="1" x14ac:dyDescent="0.25">
      <c r="A47" s="8"/>
      <c r="B47" s="46" t="s">
        <v>414</v>
      </c>
      <c r="C47" s="150"/>
      <c r="D47" s="31" t="s">
        <v>378</v>
      </c>
      <c r="E47" s="101">
        <v>2</v>
      </c>
      <c r="F47" s="33">
        <v>0.5</v>
      </c>
      <c r="G47" s="23">
        <f t="shared" si="3"/>
        <v>0</v>
      </c>
      <c r="H47" s="109"/>
      <c r="I47" s="8"/>
      <c r="J47" s="8"/>
    </row>
    <row r="48" spans="1:10" ht="24.95" customHeight="1" x14ac:dyDescent="0.25">
      <c r="A48" s="8"/>
      <c r="B48" s="47" t="s">
        <v>415</v>
      </c>
      <c r="C48" s="150"/>
      <c r="D48" s="31"/>
      <c r="E48" s="11"/>
      <c r="F48" s="33">
        <v>0.5</v>
      </c>
      <c r="G48" s="23">
        <f t="shared" si="3"/>
        <v>0</v>
      </c>
      <c r="H48" s="109"/>
      <c r="I48" s="8"/>
      <c r="J48" s="8"/>
    </row>
    <row r="49" spans="1:10" ht="15" customHeight="1" x14ac:dyDescent="0.25">
      <c r="A49" s="8"/>
      <c r="B49" s="12"/>
      <c r="C49" s="11"/>
      <c r="D49" s="11"/>
      <c r="E49" s="11"/>
      <c r="F49" s="13"/>
      <c r="G49" s="11"/>
      <c r="H49" s="109"/>
      <c r="I49" s="8"/>
      <c r="J49" s="8"/>
    </row>
    <row r="50" spans="1:10" ht="24.95" customHeight="1" x14ac:dyDescent="0.25">
      <c r="A50" s="8"/>
      <c r="B50" s="105" t="s">
        <v>470</v>
      </c>
      <c r="C50" s="106"/>
      <c r="D50" s="106"/>
      <c r="E50" s="106"/>
      <c r="F50" s="107"/>
      <c r="G50" s="13">
        <f>SUM(G18:G21,G24:G30,G33:G39,G42:G48)</f>
        <v>0</v>
      </c>
      <c r="H50" s="123"/>
      <c r="I50" s="8"/>
      <c r="J50" s="8"/>
    </row>
    <row r="51" spans="1:10" ht="24.95" customHeight="1" x14ac:dyDescent="0.25">
      <c r="A51" s="8"/>
      <c r="B51" s="124" t="s">
        <v>469</v>
      </c>
      <c r="C51" s="125"/>
      <c r="D51" s="125"/>
      <c r="E51" s="125"/>
      <c r="F51" s="125"/>
      <c r="G51" s="125"/>
      <c r="H51" s="56">
        <f>F11</f>
        <v>0</v>
      </c>
      <c r="I51" s="8"/>
      <c r="J51" s="8"/>
    </row>
    <row r="52" spans="1:10" ht="24.95" customHeight="1" thickBot="1" x14ac:dyDescent="0.3">
      <c r="A52" s="8"/>
      <c r="B52" s="130" t="s">
        <v>496</v>
      </c>
      <c r="C52" s="131"/>
      <c r="D52" s="131"/>
      <c r="E52" s="131"/>
      <c r="F52" s="131"/>
      <c r="G52" s="131"/>
      <c r="H52" s="60">
        <f>IF('Stap 1 Uitbreiding_Categorie A'!F22="JA",SUM('Stap 1 Uitbreiding_Categorie A'!E20-'Stap 1 Uitbreiding_Categorie A'!F21),"0")</f>
        <v>0</v>
      </c>
      <c r="I52" s="8"/>
      <c r="J52" s="8"/>
    </row>
    <row r="53" spans="1:10" ht="24.95" customHeight="1" thickBot="1" x14ac:dyDescent="0.3">
      <c r="B53" s="103" t="s">
        <v>471</v>
      </c>
      <c r="C53" s="104"/>
      <c r="D53" s="104"/>
      <c r="E53" s="104"/>
      <c r="F53" s="104"/>
      <c r="G53" s="104"/>
      <c r="H53" s="59" t="str">
        <f>IF(G50+H52&gt;=(H51),"JA","NEE")</f>
        <v>JA</v>
      </c>
      <c r="I53" s="1"/>
      <c r="J53" s="1"/>
    </row>
    <row r="54" spans="1:10" ht="15" customHeight="1" x14ac:dyDescent="0.25">
      <c r="B54" s="15"/>
      <c r="C54" s="51"/>
      <c r="D54" s="51"/>
      <c r="E54" s="51"/>
      <c r="F54" s="51"/>
      <c r="G54" s="51"/>
      <c r="H54" s="16"/>
      <c r="I54" s="1"/>
      <c r="J54" s="1"/>
    </row>
    <row r="55" spans="1:10" ht="33" customHeight="1" x14ac:dyDescent="0.25">
      <c r="A55" s="102" t="s">
        <v>472</v>
      </c>
      <c r="B55" s="102"/>
      <c r="C55" s="102"/>
      <c r="D55" s="102"/>
      <c r="E55" s="102"/>
      <c r="F55" s="102"/>
      <c r="G55" s="102"/>
      <c r="H55" s="102"/>
      <c r="I55" s="102"/>
      <c r="J55" s="1"/>
    </row>
  </sheetData>
  <sheetProtection algorithmName="SHA-512" hashValue="FT7keaShQwOWXk7kxmGM8K6DD+bugOsf9aeZ+Edng2PHjeUIDsY8N7uIArIt5asz5JSDxv1yUj2i1cmNVjJ++w==" saltValue="CYC4PqSF8AJXCPgWEA9sIg==" spinCount="100000" sheet="1" objects="1" scenarios="1" selectLockedCells="1"/>
  <mergeCells count="20">
    <mergeCell ref="A1:H1"/>
    <mergeCell ref="J3:O3"/>
    <mergeCell ref="B15:I15"/>
    <mergeCell ref="H16:H50"/>
    <mergeCell ref="B23:G23"/>
    <mergeCell ref="B32:G32"/>
    <mergeCell ref="B41:G41"/>
    <mergeCell ref="B50:F50"/>
    <mergeCell ref="B17:G17"/>
    <mergeCell ref="B22:G22"/>
    <mergeCell ref="B11:E11"/>
    <mergeCell ref="A55:I55"/>
    <mergeCell ref="B3:G3"/>
    <mergeCell ref="F4:F9"/>
    <mergeCell ref="B9:D9"/>
    <mergeCell ref="B10:E10"/>
    <mergeCell ref="A13:H13"/>
    <mergeCell ref="B52:G52"/>
    <mergeCell ref="B51:G51"/>
    <mergeCell ref="B53:G53"/>
  </mergeCells>
  <conditionalFormatting sqref="F11:F12">
    <cfRule type="cellIs" dxfId="11" priority="6" operator="equal">
      <formula>"JA"</formula>
    </cfRule>
    <cfRule type="cellIs" dxfId="10" priority="7" operator="equal">
      <formula>"NEE"</formula>
    </cfRule>
  </conditionalFormatting>
  <conditionalFormatting sqref="H53">
    <cfRule type="cellIs" dxfId="9" priority="15" operator="equal">
      <formula>"JA"</formula>
    </cfRule>
    <cfRule type="cellIs" dxfId="8" priority="16" operator="equal">
      <formula>"NEE"</formula>
    </cfRule>
  </conditionalFormatting>
  <conditionalFormatting sqref="H53:H54">
    <cfRule type="cellIs" dxfId="7" priority="17" operator="equal">
      <formula>"JA"</formula>
    </cfRule>
    <cfRule type="cellIs" dxfId="6" priority="18" operator="equal">
      <formula>"NEE"</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F0579-E102-49A7-9AAE-79262C2E4783}">
  <dimension ref="A1:K41"/>
  <sheetViews>
    <sheetView topLeftCell="A30" zoomScaleNormal="100" workbookViewId="0">
      <selection activeCell="C33" sqref="C33"/>
    </sheetView>
  </sheetViews>
  <sheetFormatPr defaultRowHeight="15" x14ac:dyDescent="0.25"/>
  <cols>
    <col min="1" max="1" width="6.5703125" customWidth="1"/>
    <col min="2" max="2" width="42.7109375" customWidth="1"/>
    <col min="3" max="5" width="15.7109375" style="53" customWidth="1"/>
    <col min="6" max="7" width="15.7109375" style="16" customWidth="1"/>
    <col min="8" max="8" width="15.7109375" style="63" customWidth="1"/>
    <col min="9" max="9" width="15.7109375" customWidth="1"/>
    <col min="10" max="10" width="13.85546875" customWidth="1"/>
    <col min="11" max="11" width="50.140625" customWidth="1"/>
    <col min="12" max="18" width="8.5703125" customWidth="1"/>
  </cols>
  <sheetData>
    <row r="1" spans="1:11" x14ac:dyDescent="0.25">
      <c r="A1" s="63" t="s">
        <v>473</v>
      </c>
      <c r="B1" s="63"/>
      <c r="C1" s="63"/>
      <c r="D1" s="63"/>
      <c r="E1" s="63"/>
      <c r="F1" s="44"/>
      <c r="G1" s="44"/>
      <c r="I1" s="63"/>
    </row>
    <row r="2" spans="1:11" ht="15" customHeight="1" x14ac:dyDescent="0.25">
      <c r="A2" s="6"/>
      <c r="B2" s="6"/>
      <c r="C2" s="52"/>
      <c r="D2" s="52"/>
      <c r="E2" s="52"/>
      <c r="F2" s="44"/>
      <c r="G2" s="44"/>
      <c r="I2" s="6"/>
    </row>
    <row r="3" spans="1:11" ht="29.45" customHeight="1" thickBot="1" x14ac:dyDescent="0.3">
      <c r="A3" s="2" t="s">
        <v>423</v>
      </c>
      <c r="B3" s="85" t="s">
        <v>428</v>
      </c>
      <c r="C3" s="85"/>
      <c r="D3" s="85"/>
      <c r="E3" s="85"/>
      <c r="F3" s="85"/>
      <c r="G3" s="85"/>
      <c r="I3" s="6"/>
    </row>
    <row r="4" spans="1:11" ht="49.5" customHeight="1" x14ac:dyDescent="0.25">
      <c r="A4" s="2"/>
      <c r="B4" s="19" t="s">
        <v>429</v>
      </c>
      <c r="C4" s="18" t="s">
        <v>434</v>
      </c>
      <c r="D4" s="14" t="s">
        <v>435</v>
      </c>
      <c r="E4" s="18" t="s">
        <v>433</v>
      </c>
      <c r="F4" s="18" t="s">
        <v>438</v>
      </c>
      <c r="G4" s="73"/>
      <c r="I4" s="6"/>
    </row>
    <row r="5" spans="1:11" ht="24.95" customHeight="1" x14ac:dyDescent="0.25">
      <c r="A5" s="2"/>
      <c r="B5" s="9" t="s">
        <v>432</v>
      </c>
      <c r="C5" s="149"/>
      <c r="D5" s="10" t="s">
        <v>439</v>
      </c>
      <c r="E5" s="41" t="s">
        <v>439</v>
      </c>
      <c r="F5" s="23">
        <f>SUM(C5*1)</f>
        <v>0</v>
      </c>
      <c r="G5" s="74"/>
      <c r="I5" s="6"/>
    </row>
    <row r="6" spans="1:11" ht="24.95" customHeight="1" x14ac:dyDescent="0.25">
      <c r="A6" s="63"/>
      <c r="B6" s="61" t="s">
        <v>436</v>
      </c>
      <c r="C6" s="22" t="s">
        <v>439</v>
      </c>
      <c r="D6" s="155"/>
      <c r="E6" s="11" t="s">
        <v>439</v>
      </c>
      <c r="F6" s="64">
        <f>SUM(D6/100)</f>
        <v>0</v>
      </c>
      <c r="G6" s="74"/>
      <c r="I6" s="6"/>
    </row>
    <row r="7" spans="1:11" ht="24.95" customHeight="1" thickBot="1" x14ac:dyDescent="0.3">
      <c r="A7" s="6"/>
      <c r="B7" s="62" t="s">
        <v>437</v>
      </c>
      <c r="C7" s="42" t="s">
        <v>439</v>
      </c>
      <c r="D7" s="97" t="s">
        <v>439</v>
      </c>
      <c r="E7" s="157"/>
      <c r="F7" s="98">
        <f>SUM(E7*1)</f>
        <v>0</v>
      </c>
      <c r="G7" s="75"/>
      <c r="I7" s="6"/>
    </row>
    <row r="8" spans="1:11" ht="24.95" customHeight="1" thickBot="1" x14ac:dyDescent="0.3">
      <c r="A8" s="6"/>
      <c r="B8" s="103" t="s">
        <v>474</v>
      </c>
      <c r="C8" s="104"/>
      <c r="D8" s="104"/>
      <c r="E8" s="104"/>
      <c r="F8" s="138"/>
      <c r="G8" s="65">
        <f>SUM(F5:F7)</f>
        <v>0</v>
      </c>
      <c r="I8" s="6"/>
    </row>
    <row r="9" spans="1:11" ht="15" customHeight="1" x14ac:dyDescent="0.25">
      <c r="A9" s="6"/>
      <c r="B9" s="15"/>
      <c r="C9" s="51"/>
      <c r="D9" s="51"/>
      <c r="E9" s="51"/>
      <c r="F9" s="51"/>
      <c r="G9" s="44"/>
      <c r="I9" s="6"/>
    </row>
    <row r="10" spans="1:11" ht="29.45" customHeight="1" thickBot="1" x14ac:dyDescent="0.3">
      <c r="A10" s="2" t="s">
        <v>360</v>
      </c>
      <c r="B10" s="137" t="s">
        <v>430</v>
      </c>
      <c r="C10" s="137"/>
      <c r="D10" s="137"/>
      <c r="E10" s="137"/>
      <c r="F10" s="137"/>
      <c r="G10" s="137"/>
      <c r="I10" s="1"/>
      <c r="J10" s="1"/>
      <c r="K10" s="1"/>
    </row>
    <row r="11" spans="1:11" ht="49.5" customHeight="1" x14ac:dyDescent="0.25">
      <c r="A11" s="8"/>
      <c r="B11" s="19" t="s">
        <v>431</v>
      </c>
      <c r="C11" s="18" t="s">
        <v>451</v>
      </c>
      <c r="D11" s="18" t="s">
        <v>385</v>
      </c>
      <c r="E11" s="18" t="s">
        <v>377</v>
      </c>
      <c r="F11" s="18" t="s">
        <v>459</v>
      </c>
      <c r="G11" s="145"/>
      <c r="I11" s="68"/>
      <c r="J11" s="8"/>
      <c r="K11" s="49"/>
    </row>
    <row r="12" spans="1:11" ht="24.95" customHeight="1" thickBot="1" x14ac:dyDescent="0.3">
      <c r="A12" s="8"/>
      <c r="B12" s="126" t="s">
        <v>404</v>
      </c>
      <c r="C12" s="127"/>
      <c r="D12" s="127"/>
      <c r="E12" s="127"/>
      <c r="F12" s="128"/>
      <c r="G12" s="146"/>
      <c r="I12" s="68"/>
      <c r="J12" s="8"/>
      <c r="K12" s="8"/>
    </row>
    <row r="13" spans="1:11" ht="24.95" customHeight="1" x14ac:dyDescent="0.25">
      <c r="A13" s="8"/>
      <c r="B13" s="66" t="s">
        <v>440</v>
      </c>
      <c r="C13" s="158"/>
      <c r="D13" s="24" t="s">
        <v>379</v>
      </c>
      <c r="E13" s="32">
        <v>1</v>
      </c>
      <c r="F13" s="32">
        <f>SUM(C13*E13)</f>
        <v>0</v>
      </c>
      <c r="G13" s="146"/>
      <c r="I13" s="68"/>
      <c r="J13" s="8"/>
      <c r="K13" s="8"/>
    </row>
    <row r="14" spans="1:11" ht="24.95" customHeight="1" x14ac:dyDescent="0.25">
      <c r="A14" s="8"/>
      <c r="B14" s="67" t="s">
        <v>441</v>
      </c>
      <c r="C14" s="159"/>
      <c r="D14" s="24" t="s">
        <v>379</v>
      </c>
      <c r="E14" s="22">
        <v>1</v>
      </c>
      <c r="F14" s="32">
        <f t="shared" ref="F14:F22" si="0">SUM(C14*E14)</f>
        <v>0</v>
      </c>
      <c r="G14" s="146"/>
      <c r="I14" s="68"/>
      <c r="J14" s="8"/>
      <c r="K14" s="8"/>
    </row>
    <row r="15" spans="1:11" s="5" customFormat="1" ht="24.95" customHeight="1" x14ac:dyDescent="0.25">
      <c r="A15" s="40"/>
      <c r="B15" s="67" t="s">
        <v>442</v>
      </c>
      <c r="C15" s="160"/>
      <c r="D15" s="24" t="s">
        <v>379</v>
      </c>
      <c r="E15" s="41">
        <v>1</v>
      </c>
      <c r="F15" s="32">
        <f t="shared" si="0"/>
        <v>0</v>
      </c>
      <c r="G15" s="146"/>
      <c r="H15" s="63"/>
      <c r="I15" s="68"/>
      <c r="J15" s="40"/>
      <c r="K15" s="40"/>
    </row>
    <row r="16" spans="1:11" ht="24.95" customHeight="1" x14ac:dyDescent="0.25">
      <c r="A16" s="8"/>
      <c r="B16" s="67" t="s">
        <v>443</v>
      </c>
      <c r="C16" s="159"/>
      <c r="D16" s="24" t="s">
        <v>379</v>
      </c>
      <c r="E16" s="22">
        <v>1</v>
      </c>
      <c r="F16" s="32">
        <f t="shared" si="0"/>
        <v>0</v>
      </c>
      <c r="G16" s="146"/>
      <c r="I16" s="68"/>
      <c r="J16" s="8"/>
      <c r="K16" s="8"/>
    </row>
    <row r="17" spans="1:11" ht="24.95" customHeight="1" x14ac:dyDescent="0.25">
      <c r="A17" s="8"/>
      <c r="B17" s="67" t="s">
        <v>444</v>
      </c>
      <c r="C17" s="159"/>
      <c r="D17" s="24" t="s">
        <v>379</v>
      </c>
      <c r="E17" s="22">
        <v>2</v>
      </c>
      <c r="F17" s="32">
        <f t="shared" si="0"/>
        <v>0</v>
      </c>
      <c r="G17" s="146"/>
      <c r="I17" s="68"/>
      <c r="J17" s="8"/>
      <c r="K17" s="8"/>
    </row>
    <row r="18" spans="1:11" ht="24.95" customHeight="1" x14ac:dyDescent="0.25">
      <c r="A18" s="8"/>
      <c r="B18" s="67" t="s">
        <v>445</v>
      </c>
      <c r="C18" s="159"/>
      <c r="D18" s="24" t="s">
        <v>379</v>
      </c>
      <c r="E18" s="22">
        <v>2</v>
      </c>
      <c r="F18" s="32">
        <f t="shared" si="0"/>
        <v>0</v>
      </c>
      <c r="G18" s="146"/>
      <c r="I18" s="68"/>
      <c r="J18" s="8"/>
      <c r="K18" s="8"/>
    </row>
    <row r="19" spans="1:11" ht="24.95" customHeight="1" x14ac:dyDescent="0.25">
      <c r="A19" s="8"/>
      <c r="B19" s="67" t="s">
        <v>446</v>
      </c>
      <c r="C19" s="159"/>
      <c r="D19" s="24" t="s">
        <v>379</v>
      </c>
      <c r="E19" s="22">
        <v>3</v>
      </c>
      <c r="F19" s="32">
        <f t="shared" si="0"/>
        <v>0</v>
      </c>
      <c r="G19" s="146"/>
      <c r="I19" s="68"/>
      <c r="J19" s="8"/>
      <c r="K19" s="8"/>
    </row>
    <row r="20" spans="1:11" s="5" customFormat="1" ht="24.95" customHeight="1" x14ac:dyDescent="0.25">
      <c r="A20" s="40"/>
      <c r="B20" s="67" t="s">
        <v>447</v>
      </c>
      <c r="C20" s="160"/>
      <c r="D20" s="24" t="s">
        <v>379</v>
      </c>
      <c r="E20" s="41">
        <v>1</v>
      </c>
      <c r="F20" s="32">
        <f t="shared" si="0"/>
        <v>0</v>
      </c>
      <c r="G20" s="146"/>
      <c r="H20" s="63"/>
      <c r="I20" s="68"/>
      <c r="J20" s="40"/>
      <c r="K20" s="40"/>
    </row>
    <row r="21" spans="1:11" ht="24.95" customHeight="1" x14ac:dyDescent="0.25">
      <c r="A21" s="8"/>
      <c r="B21" s="67" t="s">
        <v>448</v>
      </c>
      <c r="C21" s="161"/>
      <c r="D21" s="24" t="s">
        <v>379</v>
      </c>
      <c r="E21" s="30">
        <v>3</v>
      </c>
      <c r="F21" s="32">
        <f t="shared" si="0"/>
        <v>0</v>
      </c>
      <c r="G21" s="146"/>
      <c r="I21" s="68"/>
      <c r="J21" s="8"/>
      <c r="K21" s="8"/>
    </row>
    <row r="22" spans="1:11" ht="24.95" customHeight="1" x14ac:dyDescent="0.25">
      <c r="A22" s="8"/>
      <c r="B22" s="67" t="s">
        <v>449</v>
      </c>
      <c r="C22" s="162"/>
      <c r="D22" s="29" t="s">
        <v>378</v>
      </c>
      <c r="E22" s="24">
        <v>1</v>
      </c>
      <c r="F22" s="32">
        <f t="shared" si="0"/>
        <v>0</v>
      </c>
      <c r="G22" s="146"/>
      <c r="I22" s="68"/>
      <c r="J22" s="8"/>
      <c r="K22" s="8"/>
    </row>
    <row r="23" spans="1:11" ht="15" customHeight="1" x14ac:dyDescent="0.25">
      <c r="A23" s="8"/>
      <c r="B23" s="142"/>
      <c r="C23" s="143"/>
      <c r="D23" s="143"/>
      <c r="E23" s="143"/>
      <c r="F23" s="144"/>
      <c r="G23" s="146"/>
      <c r="I23" s="68"/>
      <c r="J23" s="8"/>
      <c r="K23" s="8"/>
    </row>
    <row r="24" spans="1:11" ht="24.95" customHeight="1" thickBot="1" x14ac:dyDescent="0.3">
      <c r="A24" s="8"/>
      <c r="B24" s="126" t="s">
        <v>450</v>
      </c>
      <c r="C24" s="127"/>
      <c r="D24" s="127"/>
      <c r="E24" s="127"/>
      <c r="F24" s="128"/>
      <c r="G24" s="146"/>
      <c r="I24" s="68"/>
      <c r="J24" s="8"/>
      <c r="K24" s="8"/>
    </row>
    <row r="25" spans="1:11" s="5" customFormat="1" ht="75" customHeight="1" x14ac:dyDescent="0.25">
      <c r="A25" s="40"/>
      <c r="B25" s="91" t="s">
        <v>491</v>
      </c>
      <c r="C25" s="163"/>
      <c r="D25" s="92"/>
      <c r="E25" s="93">
        <v>1</v>
      </c>
      <c r="F25" s="93" t="str">
        <f>IF(C25="ja",E25,"0")</f>
        <v>0</v>
      </c>
      <c r="G25" s="146"/>
      <c r="H25" s="89"/>
      <c r="I25" s="90"/>
      <c r="J25" s="40"/>
      <c r="K25" s="40"/>
    </row>
    <row r="26" spans="1:11" ht="63" customHeight="1" x14ac:dyDescent="0.25">
      <c r="A26" s="8"/>
      <c r="B26" s="95" t="s">
        <v>485</v>
      </c>
      <c r="C26" s="164"/>
      <c r="D26" s="79"/>
      <c r="E26" s="94">
        <v>1</v>
      </c>
      <c r="F26" s="93" t="str">
        <f t="shared" ref="F26:F31" si="1">IF(C26="ja",E26,"0")</f>
        <v>0</v>
      </c>
      <c r="G26" s="146"/>
      <c r="I26" s="68"/>
      <c r="J26" s="8"/>
      <c r="K26" s="8"/>
    </row>
    <row r="27" spans="1:11" ht="63" customHeight="1" x14ac:dyDescent="0.25">
      <c r="A27" s="8"/>
      <c r="B27" s="95" t="s">
        <v>486</v>
      </c>
      <c r="C27" s="164"/>
      <c r="D27" s="79"/>
      <c r="E27" s="94">
        <v>2</v>
      </c>
      <c r="F27" s="93" t="str">
        <f t="shared" si="1"/>
        <v>0</v>
      </c>
      <c r="G27" s="146"/>
      <c r="I27" s="68"/>
      <c r="J27" s="8"/>
      <c r="K27" s="8"/>
    </row>
    <row r="28" spans="1:11" ht="63" customHeight="1" x14ac:dyDescent="0.25">
      <c r="A28" s="8"/>
      <c r="B28" s="96" t="s">
        <v>487</v>
      </c>
      <c r="C28" s="164"/>
      <c r="D28" s="79"/>
      <c r="E28" s="94">
        <v>3</v>
      </c>
      <c r="F28" s="93" t="str">
        <f t="shared" si="1"/>
        <v>0</v>
      </c>
      <c r="G28" s="146"/>
      <c r="I28" s="68"/>
      <c r="J28" s="8"/>
      <c r="K28" s="8"/>
    </row>
    <row r="29" spans="1:11" ht="63" customHeight="1" x14ac:dyDescent="0.25">
      <c r="A29" s="8"/>
      <c r="B29" s="95" t="s">
        <v>488</v>
      </c>
      <c r="C29" s="164"/>
      <c r="D29" s="79"/>
      <c r="E29" s="94">
        <v>1</v>
      </c>
      <c r="F29" s="93" t="str">
        <f t="shared" si="1"/>
        <v>0</v>
      </c>
      <c r="G29" s="146"/>
      <c r="I29" s="68"/>
      <c r="J29" s="8"/>
      <c r="K29" s="8"/>
    </row>
    <row r="30" spans="1:11" ht="63" customHeight="1" x14ac:dyDescent="0.25">
      <c r="A30" s="8"/>
      <c r="B30" s="95" t="s">
        <v>489</v>
      </c>
      <c r="C30" s="164"/>
      <c r="D30" s="79"/>
      <c r="E30" s="94">
        <v>2</v>
      </c>
      <c r="F30" s="93" t="str">
        <f t="shared" si="1"/>
        <v>0</v>
      </c>
      <c r="G30" s="146"/>
      <c r="I30" s="68"/>
      <c r="J30" s="8"/>
      <c r="K30" s="8"/>
    </row>
    <row r="31" spans="1:11" ht="63" customHeight="1" x14ac:dyDescent="0.25">
      <c r="A31" s="8"/>
      <c r="B31" s="95" t="s">
        <v>490</v>
      </c>
      <c r="C31" s="164"/>
      <c r="D31" s="79"/>
      <c r="E31" s="94">
        <v>3</v>
      </c>
      <c r="F31" s="93" t="str">
        <f t="shared" si="1"/>
        <v>0</v>
      </c>
      <c r="G31" s="146"/>
      <c r="I31" s="68"/>
      <c r="J31" s="8"/>
      <c r="K31" s="8"/>
    </row>
    <row r="32" spans="1:11" ht="15" customHeight="1" x14ac:dyDescent="0.25">
      <c r="A32" s="8"/>
      <c r="B32" s="80"/>
      <c r="C32" s="81"/>
      <c r="D32" s="82"/>
      <c r="E32" s="79"/>
      <c r="F32" s="78"/>
      <c r="G32" s="146"/>
      <c r="I32" s="68"/>
      <c r="J32" s="8"/>
      <c r="K32" s="8"/>
    </row>
    <row r="33" spans="1:11" ht="24.95" customHeight="1" x14ac:dyDescent="0.25">
      <c r="A33" s="8"/>
      <c r="B33" s="87" t="s">
        <v>415</v>
      </c>
      <c r="C33" s="165"/>
      <c r="D33" s="82"/>
      <c r="E33" s="79"/>
      <c r="F33" s="78"/>
      <c r="G33" s="146"/>
      <c r="I33" s="68"/>
      <c r="J33" s="8"/>
      <c r="K33" s="8"/>
    </row>
    <row r="34" spans="1:11" ht="15" customHeight="1" x14ac:dyDescent="0.25">
      <c r="A34" s="8"/>
      <c r="B34" s="134"/>
      <c r="C34" s="135"/>
      <c r="D34" s="135"/>
      <c r="E34" s="135"/>
      <c r="F34" s="136"/>
      <c r="G34" s="146"/>
      <c r="I34" s="68"/>
      <c r="J34" s="8"/>
      <c r="K34" s="8"/>
    </row>
    <row r="35" spans="1:11" ht="24.95" customHeight="1" x14ac:dyDescent="0.25">
      <c r="A35" s="8"/>
      <c r="B35" s="105" t="s">
        <v>475</v>
      </c>
      <c r="C35" s="106"/>
      <c r="D35" s="106"/>
      <c r="E35" s="107"/>
      <c r="F35" s="11">
        <f>SUM(F13:F22:F25:F33)</f>
        <v>0</v>
      </c>
      <c r="G35" s="147"/>
      <c r="I35" s="69"/>
      <c r="J35" s="8"/>
      <c r="K35" s="8"/>
    </row>
    <row r="36" spans="1:11" ht="24.95" customHeight="1" thickBot="1" x14ac:dyDescent="0.3">
      <c r="A36" s="8"/>
      <c r="B36" s="139" t="s">
        <v>474</v>
      </c>
      <c r="C36" s="140"/>
      <c r="D36" s="140"/>
      <c r="E36" s="140"/>
      <c r="F36" s="141"/>
      <c r="G36" s="76">
        <f>G8</f>
        <v>0</v>
      </c>
      <c r="I36" s="71"/>
      <c r="J36" s="8"/>
      <c r="K36" s="8"/>
    </row>
    <row r="37" spans="1:11" ht="45" customHeight="1" thickBot="1" x14ac:dyDescent="0.3">
      <c r="B37" s="103" t="s">
        <v>476</v>
      </c>
      <c r="C37" s="104"/>
      <c r="D37" s="104"/>
      <c r="E37" s="104"/>
      <c r="F37" s="104"/>
      <c r="G37" s="77" t="str">
        <f>IF(F35&gt;=(G36),"JA","NEE")</f>
        <v>JA</v>
      </c>
      <c r="I37" s="70"/>
      <c r="J37" s="1"/>
      <c r="K37" s="1"/>
    </row>
    <row r="38" spans="1:11" ht="15" customHeight="1" x14ac:dyDescent="0.25">
      <c r="B38" s="15"/>
      <c r="C38" s="51"/>
      <c r="D38" s="51"/>
      <c r="E38" s="51"/>
      <c r="F38" s="51"/>
      <c r="G38" s="51"/>
      <c r="I38" s="16"/>
      <c r="J38" s="1"/>
      <c r="K38" s="1"/>
    </row>
    <row r="39" spans="1:11" ht="45.95" customHeight="1" x14ac:dyDescent="0.25">
      <c r="A39" s="102" t="s">
        <v>477</v>
      </c>
      <c r="B39" s="102"/>
      <c r="C39" s="102"/>
      <c r="D39" s="102"/>
      <c r="E39" s="102"/>
      <c r="F39" s="102"/>
      <c r="G39" s="102"/>
      <c r="I39" s="1"/>
      <c r="J39" s="1"/>
      <c r="K39" s="1"/>
    </row>
    <row r="40" spans="1:11" ht="15" customHeight="1" x14ac:dyDescent="0.25">
      <c r="A40" s="38"/>
      <c r="B40" s="38"/>
      <c r="C40" s="57"/>
      <c r="D40" s="57"/>
      <c r="E40" s="57"/>
      <c r="F40" s="72"/>
      <c r="G40" s="72"/>
      <c r="I40" s="38"/>
      <c r="J40" s="38"/>
      <c r="K40" s="7"/>
    </row>
    <row r="41" spans="1:11" ht="15" customHeight="1" x14ac:dyDescent="0.25"/>
  </sheetData>
  <sheetProtection algorithmName="SHA-512" hashValue="Npgb+iofU4LCwzqTxsugVMgAvTJFyOQyrqExKtnRCRb6DmVQrl1ZnXvnYJ2An+8wbt/2MpLv83n5ans3jHfMWA==" saltValue="djz4hJD2v8twshY5iKZUIw==" spinCount="100000" sheet="1" objects="1" scenarios="1" selectLockedCells="1"/>
  <mergeCells count="11">
    <mergeCell ref="A39:G39"/>
    <mergeCell ref="B10:G10"/>
    <mergeCell ref="B8:F8"/>
    <mergeCell ref="B35:E35"/>
    <mergeCell ref="B36:F36"/>
    <mergeCell ref="B37:F37"/>
    <mergeCell ref="B12:F12"/>
    <mergeCell ref="B23:F23"/>
    <mergeCell ref="B24:F24"/>
    <mergeCell ref="B34:F34"/>
    <mergeCell ref="G11:G35"/>
  </mergeCells>
  <conditionalFormatting sqref="G37">
    <cfRule type="cellIs" dxfId="5" priority="1" operator="equal">
      <formula>"JA"</formula>
    </cfRule>
    <cfRule type="cellIs" dxfId="4" priority="2" operator="equal">
      <formula>"NEE"</formula>
    </cfRule>
  </conditionalFormatting>
  <conditionalFormatting sqref="I38">
    <cfRule type="cellIs" dxfId="3" priority="6" operator="equal">
      <formula>"JA"</formula>
    </cfRule>
    <cfRule type="cellIs" dxfId="2" priority="7" operator="equal">
      <formula>"NEE"</formula>
    </cfRule>
  </conditionalFormatting>
  <dataValidations count="1">
    <dataValidation type="list" allowBlank="1" showInputMessage="1" showErrorMessage="1" sqref="C25:C31" xr:uid="{0DA2A92D-E0BA-4706-950E-C9E53DD3D8D7}">
      <formula1>"ja,nee"</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3DF98-84D5-478B-BB2E-B40B04F77394}">
  <dimension ref="A1:F11"/>
  <sheetViews>
    <sheetView workbookViewId="0">
      <selection activeCell="F3" sqref="F3"/>
    </sheetView>
  </sheetViews>
  <sheetFormatPr defaultRowHeight="15" x14ac:dyDescent="0.25"/>
  <cols>
    <col min="1" max="1" width="6.5703125" customWidth="1"/>
    <col min="2" max="2" width="42.7109375" customWidth="1"/>
    <col min="3" max="8" width="15.7109375" customWidth="1"/>
    <col min="9" max="13" width="8.5703125" customWidth="1"/>
  </cols>
  <sheetData>
    <row r="1" spans="1:6" x14ac:dyDescent="0.25">
      <c r="A1" s="111" t="s">
        <v>478</v>
      </c>
      <c r="B1" s="111"/>
      <c r="C1" s="111"/>
      <c r="D1" s="111"/>
    </row>
    <row r="2" spans="1:6" ht="15" customHeight="1" thickBot="1" x14ac:dyDescent="0.3">
      <c r="A2" s="6"/>
      <c r="B2" s="6"/>
      <c r="C2" s="6"/>
      <c r="D2" s="6"/>
    </row>
    <row r="3" spans="1:6" ht="49.5" customHeight="1" x14ac:dyDescent="0.25">
      <c r="A3" s="4"/>
      <c r="B3" s="19" t="s">
        <v>417</v>
      </c>
      <c r="C3" s="18" t="s">
        <v>421</v>
      </c>
      <c r="D3" s="108"/>
      <c r="E3" s="4"/>
      <c r="F3" s="4"/>
    </row>
    <row r="4" spans="1:6" ht="24.95" customHeight="1" x14ac:dyDescent="0.25">
      <c r="A4" s="4"/>
      <c r="B4" s="12" t="s">
        <v>418</v>
      </c>
      <c r="C4" s="11" t="str">
        <f>IF('Stap 1 Uitbreiding_Categorie A'!F22="JA","JA","NEE")</f>
        <v>JA</v>
      </c>
      <c r="D4" s="109"/>
      <c r="E4" s="4"/>
      <c r="F4" s="4"/>
    </row>
    <row r="5" spans="1:6" ht="24.95" customHeight="1" x14ac:dyDescent="0.25">
      <c r="A5" s="4"/>
      <c r="B5" s="12" t="s">
        <v>419</v>
      </c>
      <c r="C5" s="11" t="str">
        <f>IF('Stap 2 Uitbreiding_Categorie B'!H73="JA","JA","NEE")</f>
        <v>JA</v>
      </c>
      <c r="D5" s="109"/>
      <c r="E5" s="6"/>
      <c r="F5" s="4"/>
    </row>
    <row r="6" spans="1:6" ht="24.95" customHeight="1" x14ac:dyDescent="0.25">
      <c r="A6" s="4"/>
      <c r="B6" s="12" t="s">
        <v>420</v>
      </c>
      <c r="C6" s="11" t="str">
        <f>IF('Stap 3 Uitbreiding_Categorie C'!H53="JA", "JA","NEE")</f>
        <v>JA</v>
      </c>
      <c r="D6" s="109"/>
      <c r="E6" s="4"/>
      <c r="F6" s="4"/>
    </row>
    <row r="7" spans="1:6" ht="24.95" customHeight="1" thickBot="1" x14ac:dyDescent="0.3">
      <c r="A7" s="4"/>
      <c r="B7" s="84" t="s">
        <v>452</v>
      </c>
      <c r="C7" s="11" t="str">
        <f>IF('Stap 4 Uitbreiding_Categorie D'!G37="JA", "JA","NEE")</f>
        <v>JA</v>
      </c>
      <c r="D7" s="148"/>
      <c r="E7" s="4"/>
      <c r="F7" s="4"/>
    </row>
    <row r="8" spans="1:6" ht="45" customHeight="1" thickBot="1" x14ac:dyDescent="0.3">
      <c r="A8" s="4"/>
      <c r="B8" s="103" t="s">
        <v>479</v>
      </c>
      <c r="C8" s="104"/>
      <c r="D8" s="50" t="str">
        <f>IF(AND(C4="JA",C5="JA",C6="JA",C7="JA"),"JA","NEE")</f>
        <v>JA</v>
      </c>
      <c r="E8" s="4"/>
      <c r="F8" s="83"/>
    </row>
    <row r="9" spans="1:6" ht="15" customHeight="1" x14ac:dyDescent="0.25">
      <c r="A9" s="4"/>
      <c r="B9" s="4"/>
      <c r="C9" s="4"/>
      <c r="D9" s="4"/>
      <c r="E9" s="4"/>
      <c r="F9" s="4"/>
    </row>
    <row r="10" spans="1:6" s="5" customFormat="1" ht="45" customHeight="1" x14ac:dyDescent="0.25">
      <c r="A10" s="102" t="s">
        <v>480</v>
      </c>
      <c r="B10" s="102"/>
      <c r="C10" s="102"/>
      <c r="D10" s="102"/>
      <c r="E10" s="102"/>
      <c r="F10" s="1"/>
    </row>
    <row r="11" spans="1:6" s="5" customFormat="1" ht="15" customHeight="1" x14ac:dyDescent="0.25">
      <c r="A11" s="7"/>
      <c r="B11" s="7"/>
      <c r="C11" s="7"/>
      <c r="D11" s="7"/>
      <c r="E11" s="7"/>
      <c r="F11" s="1"/>
    </row>
  </sheetData>
  <sheetProtection algorithmName="SHA-512" hashValue="4h8IW5fLIvHQk8ItJLz1dAVAzEbMoycyIgmuc/PFhVzVKCP5i1AqV7CVsPwrijPU7ezmoWxU2Q4L/mO0flHX6g==" saltValue="BCha5vNMgroUnN8oiRPmdg==" spinCount="100000" sheet="1" objects="1" scenarios="1" selectLockedCells="1"/>
  <mergeCells count="4">
    <mergeCell ref="B8:C8"/>
    <mergeCell ref="A10:E10"/>
    <mergeCell ref="A1:D1"/>
    <mergeCell ref="D3:D7"/>
  </mergeCells>
  <conditionalFormatting sqref="D8">
    <cfRule type="cellIs" dxfId="1" priority="1" operator="equal">
      <formula>"NEE"</formula>
    </cfRule>
    <cfRule type="cellIs" dxfId="0" priority="2" operator="equal">
      <formula>"JA"</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BA7D9-6B80-4210-B618-FAD6AAC41E7B}">
  <dimension ref="A1:E345"/>
  <sheetViews>
    <sheetView workbookViewId="0">
      <selection activeCell="C13" sqref="C13"/>
    </sheetView>
  </sheetViews>
  <sheetFormatPr defaultRowHeight="15" x14ac:dyDescent="0.25"/>
  <cols>
    <col min="1" max="1" width="55" customWidth="1"/>
    <col min="3" max="3" width="26.28515625" customWidth="1"/>
    <col min="5" max="5" width="14" customWidth="1"/>
  </cols>
  <sheetData>
    <row r="1" spans="1:5" x14ac:dyDescent="0.25">
      <c r="A1" t="s">
        <v>11</v>
      </c>
      <c r="B1" s="3"/>
      <c r="C1" t="s">
        <v>0</v>
      </c>
      <c r="E1" t="s">
        <v>9</v>
      </c>
    </row>
    <row r="2" spans="1:5" x14ac:dyDescent="0.25">
      <c r="A2" t="s">
        <v>12</v>
      </c>
      <c r="B2" s="3"/>
      <c r="C2" t="s">
        <v>1</v>
      </c>
      <c r="E2" t="s">
        <v>10</v>
      </c>
    </row>
    <row r="3" spans="1:5" x14ac:dyDescent="0.25">
      <c r="A3" t="s">
        <v>13</v>
      </c>
      <c r="B3" s="3"/>
      <c r="C3" t="s">
        <v>2</v>
      </c>
    </row>
    <row r="4" spans="1:5" x14ac:dyDescent="0.25">
      <c r="A4" t="s">
        <v>14</v>
      </c>
      <c r="B4" s="3"/>
      <c r="C4" t="s">
        <v>7</v>
      </c>
    </row>
    <row r="5" spans="1:5" x14ac:dyDescent="0.25">
      <c r="A5" t="s">
        <v>15</v>
      </c>
      <c r="B5" s="3"/>
      <c r="C5" t="s">
        <v>8</v>
      </c>
    </row>
    <row r="6" spans="1:5" x14ac:dyDescent="0.25">
      <c r="A6" t="s">
        <v>16</v>
      </c>
      <c r="B6" s="3"/>
      <c r="C6" t="s">
        <v>3</v>
      </c>
    </row>
    <row r="7" spans="1:5" x14ac:dyDescent="0.25">
      <c r="A7" t="s">
        <v>17</v>
      </c>
      <c r="B7" s="3"/>
      <c r="C7" t="s">
        <v>4</v>
      </c>
    </row>
    <row r="8" spans="1:5" x14ac:dyDescent="0.25">
      <c r="A8" t="s">
        <v>18</v>
      </c>
      <c r="B8" s="3"/>
      <c r="C8" t="s">
        <v>5</v>
      </c>
    </row>
    <row r="9" spans="1:5" x14ac:dyDescent="0.25">
      <c r="A9" t="s">
        <v>19</v>
      </c>
      <c r="B9" s="3"/>
      <c r="C9" t="s">
        <v>6</v>
      </c>
    </row>
    <row r="10" spans="1:5" x14ac:dyDescent="0.25">
      <c r="A10" t="s">
        <v>20</v>
      </c>
      <c r="B10" s="3"/>
    </row>
    <row r="11" spans="1:5" x14ac:dyDescent="0.25">
      <c r="A11" t="s">
        <v>21</v>
      </c>
      <c r="B11" s="3"/>
    </row>
    <row r="12" spans="1:5" x14ac:dyDescent="0.25">
      <c r="A12" t="s">
        <v>22</v>
      </c>
      <c r="B12" s="3"/>
    </row>
    <row r="13" spans="1:5" x14ac:dyDescent="0.25">
      <c r="A13" t="s">
        <v>23</v>
      </c>
      <c r="B13" s="3"/>
    </row>
    <row r="14" spans="1:5" x14ac:dyDescent="0.25">
      <c r="A14" t="s">
        <v>24</v>
      </c>
      <c r="B14" s="3"/>
    </row>
    <row r="15" spans="1:5" x14ac:dyDescent="0.25">
      <c r="A15" t="s">
        <v>25</v>
      </c>
      <c r="B15" s="3"/>
    </row>
    <row r="16" spans="1:5" x14ac:dyDescent="0.25">
      <c r="A16" t="s">
        <v>26</v>
      </c>
      <c r="B16" s="3"/>
    </row>
    <row r="17" spans="1:2" x14ac:dyDescent="0.25">
      <c r="A17" t="s">
        <v>27</v>
      </c>
      <c r="B17" s="3"/>
    </row>
    <row r="18" spans="1:2" x14ac:dyDescent="0.25">
      <c r="A18" t="s">
        <v>28</v>
      </c>
      <c r="B18" s="3"/>
    </row>
    <row r="19" spans="1:2" x14ac:dyDescent="0.25">
      <c r="A19" t="s">
        <v>29</v>
      </c>
      <c r="B19" s="3"/>
    </row>
    <row r="20" spans="1:2" x14ac:dyDescent="0.25">
      <c r="A20" t="s">
        <v>30</v>
      </c>
      <c r="B20" s="3"/>
    </row>
    <row r="21" spans="1:2" x14ac:dyDescent="0.25">
      <c r="A21" t="s">
        <v>31</v>
      </c>
      <c r="B21" s="3"/>
    </row>
    <row r="22" spans="1:2" x14ac:dyDescent="0.25">
      <c r="A22" t="s">
        <v>32</v>
      </c>
      <c r="B22" s="3"/>
    </row>
    <row r="23" spans="1:2" x14ac:dyDescent="0.25">
      <c r="A23" t="s">
        <v>33</v>
      </c>
      <c r="B23" s="3"/>
    </row>
    <row r="24" spans="1:2" x14ac:dyDescent="0.25">
      <c r="A24" t="s">
        <v>34</v>
      </c>
      <c r="B24" s="3"/>
    </row>
    <row r="25" spans="1:2" x14ac:dyDescent="0.25">
      <c r="A25" t="s">
        <v>35</v>
      </c>
      <c r="B25" s="3"/>
    </row>
    <row r="26" spans="1:2" x14ac:dyDescent="0.25">
      <c r="A26" t="s">
        <v>36</v>
      </c>
      <c r="B26" s="3"/>
    </row>
    <row r="27" spans="1:2" x14ac:dyDescent="0.25">
      <c r="A27" t="s">
        <v>37</v>
      </c>
      <c r="B27" s="3"/>
    </row>
    <row r="28" spans="1:2" x14ac:dyDescent="0.25">
      <c r="A28" t="s">
        <v>38</v>
      </c>
      <c r="B28" s="3"/>
    </row>
    <row r="29" spans="1:2" x14ac:dyDescent="0.25">
      <c r="A29" t="s">
        <v>39</v>
      </c>
      <c r="B29" s="3"/>
    </row>
    <row r="30" spans="1:2" x14ac:dyDescent="0.25">
      <c r="A30" t="s">
        <v>40</v>
      </c>
      <c r="B30" s="3"/>
    </row>
    <row r="31" spans="1:2" x14ac:dyDescent="0.25">
      <c r="A31" t="s">
        <v>41</v>
      </c>
      <c r="B31" s="3"/>
    </row>
    <row r="32" spans="1:2" x14ac:dyDescent="0.25">
      <c r="A32" t="s">
        <v>42</v>
      </c>
      <c r="B32" s="3"/>
    </row>
    <row r="33" spans="1:2" x14ac:dyDescent="0.25">
      <c r="A33" t="s">
        <v>43</v>
      </c>
      <c r="B33" s="3"/>
    </row>
    <row r="34" spans="1:2" x14ac:dyDescent="0.25">
      <c r="A34" t="s">
        <v>44</v>
      </c>
      <c r="B34" s="3"/>
    </row>
    <row r="35" spans="1:2" x14ac:dyDescent="0.25">
      <c r="A35" t="s">
        <v>45</v>
      </c>
      <c r="B35" s="3"/>
    </row>
    <row r="36" spans="1:2" x14ac:dyDescent="0.25">
      <c r="A36" t="s">
        <v>46</v>
      </c>
      <c r="B36" s="3"/>
    </row>
    <row r="37" spans="1:2" x14ac:dyDescent="0.25">
      <c r="A37" t="s">
        <v>47</v>
      </c>
      <c r="B37" s="3"/>
    </row>
    <row r="38" spans="1:2" x14ac:dyDescent="0.25">
      <c r="A38" t="s">
        <v>48</v>
      </c>
      <c r="B38" s="3"/>
    </row>
    <row r="39" spans="1:2" x14ac:dyDescent="0.25">
      <c r="A39" t="s">
        <v>49</v>
      </c>
      <c r="B39" s="3"/>
    </row>
    <row r="40" spans="1:2" x14ac:dyDescent="0.25">
      <c r="A40" t="s">
        <v>50</v>
      </c>
      <c r="B40" s="3"/>
    </row>
    <row r="41" spans="1:2" x14ac:dyDescent="0.25">
      <c r="A41" t="s">
        <v>51</v>
      </c>
      <c r="B41" s="3"/>
    </row>
    <row r="42" spans="1:2" x14ac:dyDescent="0.25">
      <c r="A42" t="s">
        <v>52</v>
      </c>
      <c r="B42" s="3"/>
    </row>
    <row r="43" spans="1:2" x14ac:dyDescent="0.25">
      <c r="A43" t="s">
        <v>53</v>
      </c>
      <c r="B43" s="3"/>
    </row>
    <row r="44" spans="1:2" x14ac:dyDescent="0.25">
      <c r="A44" t="s">
        <v>54</v>
      </c>
      <c r="B44" s="3"/>
    </row>
    <row r="45" spans="1:2" x14ac:dyDescent="0.25">
      <c r="A45" t="s">
        <v>55</v>
      </c>
      <c r="B45" s="3"/>
    </row>
    <row r="46" spans="1:2" x14ac:dyDescent="0.25">
      <c r="A46" t="s">
        <v>56</v>
      </c>
      <c r="B46" s="3"/>
    </row>
    <row r="47" spans="1:2" x14ac:dyDescent="0.25">
      <c r="A47" t="s">
        <v>57</v>
      </c>
      <c r="B47" s="3"/>
    </row>
    <row r="48" spans="1:2" x14ac:dyDescent="0.25">
      <c r="A48" t="s">
        <v>58</v>
      </c>
      <c r="B48" s="3"/>
    </row>
    <row r="49" spans="1:2" x14ac:dyDescent="0.25">
      <c r="A49" t="s">
        <v>59</v>
      </c>
      <c r="B49" s="3"/>
    </row>
    <row r="50" spans="1:2" x14ac:dyDescent="0.25">
      <c r="A50" t="s">
        <v>60</v>
      </c>
      <c r="B50" s="3"/>
    </row>
    <row r="51" spans="1:2" x14ac:dyDescent="0.25">
      <c r="A51" t="s">
        <v>61</v>
      </c>
      <c r="B51" s="3"/>
    </row>
    <row r="52" spans="1:2" x14ac:dyDescent="0.25">
      <c r="A52" t="s">
        <v>62</v>
      </c>
      <c r="B52" s="3"/>
    </row>
    <row r="53" spans="1:2" x14ac:dyDescent="0.25">
      <c r="A53" t="s">
        <v>63</v>
      </c>
      <c r="B53" s="3"/>
    </row>
    <row r="54" spans="1:2" x14ac:dyDescent="0.25">
      <c r="A54" t="s">
        <v>64</v>
      </c>
      <c r="B54" s="3"/>
    </row>
    <row r="55" spans="1:2" x14ac:dyDescent="0.25">
      <c r="A55" t="s">
        <v>65</v>
      </c>
      <c r="B55" s="3"/>
    </row>
    <row r="56" spans="1:2" x14ac:dyDescent="0.25">
      <c r="A56" t="s">
        <v>66</v>
      </c>
      <c r="B56" s="3"/>
    </row>
    <row r="57" spans="1:2" x14ac:dyDescent="0.25">
      <c r="A57" t="s">
        <v>67</v>
      </c>
      <c r="B57" s="3"/>
    </row>
    <row r="58" spans="1:2" x14ac:dyDescent="0.25">
      <c r="A58" t="s">
        <v>68</v>
      </c>
      <c r="B58" s="3"/>
    </row>
    <row r="59" spans="1:2" x14ac:dyDescent="0.25">
      <c r="A59" t="s">
        <v>69</v>
      </c>
      <c r="B59" s="3"/>
    </row>
    <row r="60" spans="1:2" x14ac:dyDescent="0.25">
      <c r="A60" t="s">
        <v>70</v>
      </c>
      <c r="B60" s="3"/>
    </row>
    <row r="61" spans="1:2" x14ac:dyDescent="0.25">
      <c r="A61" t="s">
        <v>71</v>
      </c>
      <c r="B61" s="3"/>
    </row>
    <row r="62" spans="1:2" x14ac:dyDescent="0.25">
      <c r="A62" t="s">
        <v>72</v>
      </c>
      <c r="B62" s="3"/>
    </row>
    <row r="63" spans="1:2" x14ac:dyDescent="0.25">
      <c r="A63" t="s">
        <v>73</v>
      </c>
      <c r="B63" s="3"/>
    </row>
    <row r="64" spans="1:2" x14ac:dyDescent="0.25">
      <c r="A64" t="s">
        <v>74</v>
      </c>
      <c r="B64" s="3"/>
    </row>
    <row r="65" spans="1:2" x14ac:dyDescent="0.25">
      <c r="A65" t="s">
        <v>75</v>
      </c>
      <c r="B65" s="3"/>
    </row>
    <row r="66" spans="1:2" x14ac:dyDescent="0.25">
      <c r="A66" t="s">
        <v>76</v>
      </c>
      <c r="B66" s="3"/>
    </row>
    <row r="67" spans="1:2" x14ac:dyDescent="0.25">
      <c r="A67" t="s">
        <v>77</v>
      </c>
      <c r="B67" s="3"/>
    </row>
    <row r="68" spans="1:2" x14ac:dyDescent="0.25">
      <c r="A68" t="s">
        <v>78</v>
      </c>
      <c r="B68" s="3"/>
    </row>
    <row r="69" spans="1:2" x14ac:dyDescent="0.25">
      <c r="A69" t="s">
        <v>79</v>
      </c>
      <c r="B69" s="3"/>
    </row>
    <row r="70" spans="1:2" x14ac:dyDescent="0.25">
      <c r="A70" t="s">
        <v>80</v>
      </c>
      <c r="B70" s="3"/>
    </row>
    <row r="71" spans="1:2" x14ac:dyDescent="0.25">
      <c r="A71" t="s">
        <v>81</v>
      </c>
      <c r="B71" s="3"/>
    </row>
    <row r="72" spans="1:2" x14ac:dyDescent="0.25">
      <c r="A72" t="s">
        <v>82</v>
      </c>
      <c r="B72" s="3"/>
    </row>
    <row r="73" spans="1:2" x14ac:dyDescent="0.25">
      <c r="A73" t="s">
        <v>83</v>
      </c>
      <c r="B73" s="3"/>
    </row>
    <row r="74" spans="1:2" x14ac:dyDescent="0.25">
      <c r="A74" t="s">
        <v>84</v>
      </c>
      <c r="B74" s="3"/>
    </row>
    <row r="75" spans="1:2" x14ac:dyDescent="0.25">
      <c r="A75" t="s">
        <v>85</v>
      </c>
      <c r="B75" s="3"/>
    </row>
    <row r="76" spans="1:2" x14ac:dyDescent="0.25">
      <c r="A76" t="s">
        <v>86</v>
      </c>
      <c r="B76" s="3"/>
    </row>
    <row r="77" spans="1:2" x14ac:dyDescent="0.25">
      <c r="A77" t="s">
        <v>87</v>
      </c>
      <c r="B77" s="3"/>
    </row>
    <row r="78" spans="1:2" x14ac:dyDescent="0.25">
      <c r="A78" t="s">
        <v>88</v>
      </c>
      <c r="B78" s="3"/>
    </row>
    <row r="79" spans="1:2" x14ac:dyDescent="0.25">
      <c r="A79" t="s">
        <v>89</v>
      </c>
      <c r="B79" s="3"/>
    </row>
    <row r="80" spans="1:2" x14ac:dyDescent="0.25">
      <c r="A80" t="s">
        <v>90</v>
      </c>
      <c r="B80" s="3"/>
    </row>
    <row r="81" spans="1:2" x14ac:dyDescent="0.25">
      <c r="A81" t="s">
        <v>91</v>
      </c>
      <c r="B81" s="3"/>
    </row>
    <row r="82" spans="1:2" x14ac:dyDescent="0.25">
      <c r="A82" t="s">
        <v>92</v>
      </c>
      <c r="B82" s="3"/>
    </row>
    <row r="83" spans="1:2" x14ac:dyDescent="0.25">
      <c r="A83" t="s">
        <v>93</v>
      </c>
      <c r="B83" s="3"/>
    </row>
    <row r="84" spans="1:2" x14ac:dyDescent="0.25">
      <c r="A84" t="s">
        <v>94</v>
      </c>
      <c r="B84" s="3"/>
    </row>
    <row r="85" spans="1:2" x14ac:dyDescent="0.25">
      <c r="A85" t="s">
        <v>95</v>
      </c>
      <c r="B85" s="3"/>
    </row>
    <row r="86" spans="1:2" x14ac:dyDescent="0.25">
      <c r="A86" t="s">
        <v>96</v>
      </c>
      <c r="B86" s="3"/>
    </row>
    <row r="87" spans="1:2" x14ac:dyDescent="0.25">
      <c r="A87" t="s">
        <v>97</v>
      </c>
      <c r="B87" s="3"/>
    </row>
    <row r="88" spans="1:2" x14ac:dyDescent="0.25">
      <c r="A88" t="s">
        <v>98</v>
      </c>
      <c r="B88" s="3"/>
    </row>
    <row r="89" spans="1:2" x14ac:dyDescent="0.25">
      <c r="A89" t="s">
        <v>99</v>
      </c>
      <c r="B89" s="3"/>
    </row>
    <row r="90" spans="1:2" x14ac:dyDescent="0.25">
      <c r="A90" t="s">
        <v>100</v>
      </c>
      <c r="B90" s="3"/>
    </row>
    <row r="91" spans="1:2" x14ac:dyDescent="0.25">
      <c r="A91" t="s">
        <v>101</v>
      </c>
      <c r="B91" s="3"/>
    </row>
    <row r="92" spans="1:2" x14ac:dyDescent="0.25">
      <c r="A92" t="s">
        <v>102</v>
      </c>
      <c r="B92" s="3"/>
    </row>
    <row r="93" spans="1:2" x14ac:dyDescent="0.25">
      <c r="A93" t="s">
        <v>103</v>
      </c>
      <c r="B93" s="3"/>
    </row>
    <row r="94" spans="1:2" x14ac:dyDescent="0.25">
      <c r="A94" t="s">
        <v>104</v>
      </c>
      <c r="B94" s="3"/>
    </row>
    <row r="95" spans="1:2" x14ac:dyDescent="0.25">
      <c r="A95" t="s">
        <v>105</v>
      </c>
      <c r="B95" s="3"/>
    </row>
    <row r="96" spans="1:2" x14ac:dyDescent="0.25">
      <c r="A96" t="s">
        <v>106</v>
      </c>
      <c r="B96" s="3"/>
    </row>
    <row r="97" spans="1:2" x14ac:dyDescent="0.25">
      <c r="A97" t="s">
        <v>107</v>
      </c>
      <c r="B97" s="3"/>
    </row>
    <row r="98" spans="1:2" x14ac:dyDescent="0.25">
      <c r="A98" t="s">
        <v>108</v>
      </c>
      <c r="B98" s="3"/>
    </row>
    <row r="99" spans="1:2" x14ac:dyDescent="0.25">
      <c r="A99" t="s">
        <v>109</v>
      </c>
      <c r="B99" s="3"/>
    </row>
    <row r="100" spans="1:2" x14ac:dyDescent="0.25">
      <c r="A100" t="s">
        <v>110</v>
      </c>
      <c r="B100" s="3"/>
    </row>
    <row r="101" spans="1:2" x14ac:dyDescent="0.25">
      <c r="A101" t="s">
        <v>111</v>
      </c>
      <c r="B101" s="3"/>
    </row>
    <row r="102" spans="1:2" x14ac:dyDescent="0.25">
      <c r="A102" t="s">
        <v>112</v>
      </c>
      <c r="B102" s="3"/>
    </row>
    <row r="103" spans="1:2" x14ac:dyDescent="0.25">
      <c r="A103" t="s">
        <v>113</v>
      </c>
      <c r="B103" s="3"/>
    </row>
    <row r="104" spans="1:2" x14ac:dyDescent="0.25">
      <c r="A104" t="s">
        <v>114</v>
      </c>
      <c r="B104" s="3"/>
    </row>
    <row r="105" spans="1:2" x14ac:dyDescent="0.25">
      <c r="A105" t="s">
        <v>115</v>
      </c>
      <c r="B105" s="3"/>
    </row>
    <row r="106" spans="1:2" x14ac:dyDescent="0.25">
      <c r="A106" t="s">
        <v>116</v>
      </c>
      <c r="B106" s="3"/>
    </row>
    <row r="107" spans="1:2" x14ac:dyDescent="0.25">
      <c r="A107" t="s">
        <v>117</v>
      </c>
      <c r="B107" s="3"/>
    </row>
    <row r="108" spans="1:2" x14ac:dyDescent="0.25">
      <c r="A108" t="s">
        <v>118</v>
      </c>
      <c r="B108" s="3"/>
    </row>
    <row r="109" spans="1:2" x14ac:dyDescent="0.25">
      <c r="A109" t="s">
        <v>119</v>
      </c>
      <c r="B109" s="3"/>
    </row>
    <row r="110" spans="1:2" x14ac:dyDescent="0.25">
      <c r="A110" t="s">
        <v>120</v>
      </c>
      <c r="B110" s="3"/>
    </row>
    <row r="111" spans="1:2" x14ac:dyDescent="0.25">
      <c r="A111" t="s">
        <v>121</v>
      </c>
      <c r="B111" s="3"/>
    </row>
    <row r="112" spans="1:2" x14ac:dyDescent="0.25">
      <c r="A112" t="s">
        <v>122</v>
      </c>
      <c r="B112" s="3"/>
    </row>
    <row r="113" spans="1:2" x14ac:dyDescent="0.25">
      <c r="A113" t="s">
        <v>123</v>
      </c>
      <c r="B113" s="3"/>
    </row>
    <row r="114" spans="1:2" x14ac:dyDescent="0.25">
      <c r="A114" t="s">
        <v>124</v>
      </c>
      <c r="B114" s="3"/>
    </row>
    <row r="115" spans="1:2" x14ac:dyDescent="0.25">
      <c r="A115" t="s">
        <v>125</v>
      </c>
      <c r="B115" s="3"/>
    </row>
    <row r="116" spans="1:2" x14ac:dyDescent="0.25">
      <c r="A116" t="s">
        <v>126</v>
      </c>
      <c r="B116" s="3"/>
    </row>
    <row r="117" spans="1:2" x14ac:dyDescent="0.25">
      <c r="A117" t="s">
        <v>127</v>
      </c>
      <c r="B117" s="3"/>
    </row>
    <row r="118" spans="1:2" x14ac:dyDescent="0.25">
      <c r="A118" t="s">
        <v>128</v>
      </c>
      <c r="B118" s="3"/>
    </row>
    <row r="119" spans="1:2" x14ac:dyDescent="0.25">
      <c r="A119" t="s">
        <v>129</v>
      </c>
      <c r="B119" s="3"/>
    </row>
    <row r="120" spans="1:2" x14ac:dyDescent="0.25">
      <c r="A120" t="s">
        <v>130</v>
      </c>
      <c r="B120" s="3"/>
    </row>
    <row r="121" spans="1:2" x14ac:dyDescent="0.25">
      <c r="A121" t="s">
        <v>131</v>
      </c>
      <c r="B121" s="3"/>
    </row>
    <row r="122" spans="1:2" x14ac:dyDescent="0.25">
      <c r="A122" t="s">
        <v>132</v>
      </c>
      <c r="B122" s="3"/>
    </row>
    <row r="123" spans="1:2" x14ac:dyDescent="0.25">
      <c r="A123" t="s">
        <v>133</v>
      </c>
      <c r="B123" s="3"/>
    </row>
    <row r="124" spans="1:2" x14ac:dyDescent="0.25">
      <c r="A124" t="s">
        <v>134</v>
      </c>
      <c r="B124" s="3"/>
    </row>
    <row r="125" spans="1:2" x14ac:dyDescent="0.25">
      <c r="A125" t="s">
        <v>135</v>
      </c>
      <c r="B125" s="3"/>
    </row>
    <row r="126" spans="1:2" x14ac:dyDescent="0.25">
      <c r="A126" t="s">
        <v>136</v>
      </c>
      <c r="B126" s="3"/>
    </row>
    <row r="127" spans="1:2" x14ac:dyDescent="0.25">
      <c r="A127" t="s">
        <v>137</v>
      </c>
      <c r="B127" s="3"/>
    </row>
    <row r="128" spans="1:2" x14ac:dyDescent="0.25">
      <c r="A128" t="s">
        <v>138</v>
      </c>
      <c r="B128" s="3"/>
    </row>
    <row r="129" spans="1:2" x14ac:dyDescent="0.25">
      <c r="A129" t="s">
        <v>139</v>
      </c>
      <c r="B129" s="3"/>
    </row>
    <row r="130" spans="1:2" x14ac:dyDescent="0.25">
      <c r="A130" t="s">
        <v>140</v>
      </c>
      <c r="B130" s="3"/>
    </row>
    <row r="131" spans="1:2" x14ac:dyDescent="0.25">
      <c r="A131" t="s">
        <v>141</v>
      </c>
      <c r="B131" s="3"/>
    </row>
    <row r="132" spans="1:2" x14ac:dyDescent="0.25">
      <c r="A132" t="s">
        <v>142</v>
      </c>
      <c r="B132" s="3"/>
    </row>
    <row r="133" spans="1:2" x14ac:dyDescent="0.25">
      <c r="A133" t="s">
        <v>143</v>
      </c>
      <c r="B133" s="3"/>
    </row>
    <row r="134" spans="1:2" x14ac:dyDescent="0.25">
      <c r="A134" t="s">
        <v>144</v>
      </c>
      <c r="B134" s="3"/>
    </row>
    <row r="135" spans="1:2" x14ac:dyDescent="0.25">
      <c r="A135" t="s">
        <v>145</v>
      </c>
      <c r="B135" s="3"/>
    </row>
    <row r="136" spans="1:2" x14ac:dyDescent="0.25">
      <c r="A136" t="s">
        <v>146</v>
      </c>
      <c r="B136" s="3"/>
    </row>
    <row r="137" spans="1:2" x14ac:dyDescent="0.25">
      <c r="A137" t="s">
        <v>147</v>
      </c>
      <c r="B137" s="3"/>
    </row>
    <row r="138" spans="1:2" x14ac:dyDescent="0.25">
      <c r="A138" t="s">
        <v>148</v>
      </c>
      <c r="B138" s="3"/>
    </row>
    <row r="139" spans="1:2" x14ac:dyDescent="0.25">
      <c r="A139" t="s">
        <v>149</v>
      </c>
      <c r="B139" s="3"/>
    </row>
    <row r="140" spans="1:2" x14ac:dyDescent="0.25">
      <c r="A140" t="s">
        <v>150</v>
      </c>
      <c r="B140" s="3"/>
    </row>
    <row r="141" spans="1:2" x14ac:dyDescent="0.25">
      <c r="A141" t="s">
        <v>151</v>
      </c>
      <c r="B141" s="3"/>
    </row>
    <row r="142" spans="1:2" x14ac:dyDescent="0.25">
      <c r="A142" t="s">
        <v>152</v>
      </c>
      <c r="B142" s="3"/>
    </row>
    <row r="143" spans="1:2" x14ac:dyDescent="0.25">
      <c r="A143" t="s">
        <v>153</v>
      </c>
      <c r="B143" s="3"/>
    </row>
    <row r="144" spans="1:2" x14ac:dyDescent="0.25">
      <c r="A144" t="s">
        <v>154</v>
      </c>
      <c r="B144" s="3"/>
    </row>
    <row r="145" spans="1:2" x14ac:dyDescent="0.25">
      <c r="A145" t="s">
        <v>155</v>
      </c>
      <c r="B145" s="3"/>
    </row>
    <row r="146" spans="1:2" x14ac:dyDescent="0.25">
      <c r="A146" t="s">
        <v>156</v>
      </c>
      <c r="B146" s="3"/>
    </row>
    <row r="147" spans="1:2" x14ac:dyDescent="0.25">
      <c r="A147" t="s">
        <v>157</v>
      </c>
      <c r="B147" s="3"/>
    </row>
    <row r="148" spans="1:2" x14ac:dyDescent="0.25">
      <c r="A148" t="s">
        <v>158</v>
      </c>
      <c r="B148" s="3"/>
    </row>
    <row r="149" spans="1:2" x14ac:dyDescent="0.25">
      <c r="A149" t="s">
        <v>159</v>
      </c>
      <c r="B149" s="3"/>
    </row>
    <row r="150" spans="1:2" x14ac:dyDescent="0.25">
      <c r="A150" t="s">
        <v>160</v>
      </c>
      <c r="B150" s="3"/>
    </row>
    <row r="151" spans="1:2" x14ac:dyDescent="0.25">
      <c r="A151" t="s">
        <v>161</v>
      </c>
      <c r="B151" s="3"/>
    </row>
    <row r="152" spans="1:2" x14ac:dyDescent="0.25">
      <c r="A152" t="s">
        <v>162</v>
      </c>
      <c r="B152" s="3"/>
    </row>
    <row r="153" spans="1:2" x14ac:dyDescent="0.25">
      <c r="A153" t="s">
        <v>163</v>
      </c>
      <c r="B153" s="3"/>
    </row>
    <row r="154" spans="1:2" x14ac:dyDescent="0.25">
      <c r="A154" t="s">
        <v>164</v>
      </c>
      <c r="B154" s="3"/>
    </row>
    <row r="155" spans="1:2" x14ac:dyDescent="0.25">
      <c r="A155" t="s">
        <v>165</v>
      </c>
      <c r="B155" s="3"/>
    </row>
    <row r="156" spans="1:2" x14ac:dyDescent="0.25">
      <c r="A156" t="s">
        <v>166</v>
      </c>
      <c r="B156" s="3"/>
    </row>
    <row r="157" spans="1:2" x14ac:dyDescent="0.25">
      <c r="A157" t="s">
        <v>167</v>
      </c>
      <c r="B157" s="3"/>
    </row>
    <row r="158" spans="1:2" x14ac:dyDescent="0.25">
      <c r="A158" t="s">
        <v>168</v>
      </c>
      <c r="B158" s="3"/>
    </row>
    <row r="159" spans="1:2" x14ac:dyDescent="0.25">
      <c r="A159" t="s">
        <v>169</v>
      </c>
      <c r="B159" s="3"/>
    </row>
    <row r="160" spans="1:2" x14ac:dyDescent="0.25">
      <c r="A160" t="s">
        <v>170</v>
      </c>
      <c r="B160" s="3"/>
    </row>
    <row r="161" spans="1:2" x14ac:dyDescent="0.25">
      <c r="A161" t="s">
        <v>171</v>
      </c>
      <c r="B161" s="3"/>
    </row>
    <row r="162" spans="1:2" x14ac:dyDescent="0.25">
      <c r="A162" t="s">
        <v>172</v>
      </c>
      <c r="B162" s="3"/>
    </row>
    <row r="163" spans="1:2" x14ac:dyDescent="0.25">
      <c r="A163" t="s">
        <v>173</v>
      </c>
      <c r="B163" s="3"/>
    </row>
    <row r="164" spans="1:2" x14ac:dyDescent="0.25">
      <c r="A164" t="s">
        <v>174</v>
      </c>
      <c r="B164" s="3"/>
    </row>
    <row r="165" spans="1:2" x14ac:dyDescent="0.25">
      <c r="A165" t="s">
        <v>175</v>
      </c>
      <c r="B165" s="3"/>
    </row>
    <row r="166" spans="1:2" x14ac:dyDescent="0.25">
      <c r="A166" t="s">
        <v>176</v>
      </c>
      <c r="B166" s="3"/>
    </row>
    <row r="167" spans="1:2" x14ac:dyDescent="0.25">
      <c r="A167" t="s">
        <v>177</v>
      </c>
      <c r="B167" s="3"/>
    </row>
    <row r="168" spans="1:2" x14ac:dyDescent="0.25">
      <c r="A168" t="s">
        <v>178</v>
      </c>
      <c r="B168" s="3"/>
    </row>
    <row r="169" spans="1:2" x14ac:dyDescent="0.25">
      <c r="A169" t="s">
        <v>179</v>
      </c>
      <c r="B169" s="3"/>
    </row>
    <row r="170" spans="1:2" x14ac:dyDescent="0.25">
      <c r="A170" t="s">
        <v>180</v>
      </c>
      <c r="B170" s="3"/>
    </row>
    <row r="171" spans="1:2" x14ac:dyDescent="0.25">
      <c r="A171" t="s">
        <v>181</v>
      </c>
      <c r="B171" s="3"/>
    </row>
    <row r="172" spans="1:2" x14ac:dyDescent="0.25">
      <c r="A172" t="s">
        <v>182</v>
      </c>
      <c r="B172" s="3"/>
    </row>
    <row r="173" spans="1:2" x14ac:dyDescent="0.25">
      <c r="A173" t="s">
        <v>183</v>
      </c>
      <c r="B173" s="3"/>
    </row>
    <row r="174" spans="1:2" x14ac:dyDescent="0.25">
      <c r="A174" t="s">
        <v>184</v>
      </c>
      <c r="B174" s="3"/>
    </row>
    <row r="175" spans="1:2" x14ac:dyDescent="0.25">
      <c r="A175" t="s">
        <v>185</v>
      </c>
      <c r="B175" s="3"/>
    </row>
    <row r="176" spans="1:2" x14ac:dyDescent="0.25">
      <c r="A176" t="s">
        <v>186</v>
      </c>
      <c r="B176" s="3"/>
    </row>
    <row r="177" spans="1:2" x14ac:dyDescent="0.25">
      <c r="A177" t="s">
        <v>187</v>
      </c>
      <c r="B177" s="3"/>
    </row>
    <row r="178" spans="1:2" x14ac:dyDescent="0.25">
      <c r="A178" t="s">
        <v>188</v>
      </c>
      <c r="B178" s="3"/>
    </row>
    <row r="179" spans="1:2" x14ac:dyDescent="0.25">
      <c r="A179" t="s">
        <v>189</v>
      </c>
      <c r="B179" s="3"/>
    </row>
    <row r="180" spans="1:2" x14ac:dyDescent="0.25">
      <c r="A180" t="s">
        <v>190</v>
      </c>
      <c r="B180" s="3"/>
    </row>
    <row r="181" spans="1:2" x14ac:dyDescent="0.25">
      <c r="A181" t="s">
        <v>191</v>
      </c>
      <c r="B181" s="3"/>
    </row>
    <row r="182" spans="1:2" x14ac:dyDescent="0.25">
      <c r="A182" t="s">
        <v>192</v>
      </c>
      <c r="B182" s="3"/>
    </row>
    <row r="183" spans="1:2" x14ac:dyDescent="0.25">
      <c r="A183" t="s">
        <v>193</v>
      </c>
      <c r="B183" s="3"/>
    </row>
    <row r="184" spans="1:2" x14ac:dyDescent="0.25">
      <c r="A184" t="s">
        <v>194</v>
      </c>
      <c r="B184" s="3"/>
    </row>
    <row r="185" spans="1:2" x14ac:dyDescent="0.25">
      <c r="A185" t="s">
        <v>195</v>
      </c>
      <c r="B185" s="3"/>
    </row>
    <row r="186" spans="1:2" x14ac:dyDescent="0.25">
      <c r="A186" t="s">
        <v>196</v>
      </c>
      <c r="B186" s="3"/>
    </row>
    <row r="187" spans="1:2" x14ac:dyDescent="0.25">
      <c r="A187" t="s">
        <v>197</v>
      </c>
      <c r="B187" s="3"/>
    </row>
    <row r="188" spans="1:2" x14ac:dyDescent="0.25">
      <c r="A188" t="s">
        <v>198</v>
      </c>
      <c r="B188" s="3"/>
    </row>
    <row r="189" spans="1:2" x14ac:dyDescent="0.25">
      <c r="A189" t="s">
        <v>199</v>
      </c>
      <c r="B189" s="3"/>
    </row>
    <row r="190" spans="1:2" x14ac:dyDescent="0.25">
      <c r="A190" t="s">
        <v>200</v>
      </c>
      <c r="B190" s="3"/>
    </row>
    <row r="191" spans="1:2" x14ac:dyDescent="0.25">
      <c r="A191" t="s">
        <v>201</v>
      </c>
      <c r="B191" s="3"/>
    </row>
    <row r="192" spans="1:2" x14ac:dyDescent="0.25">
      <c r="A192" t="s">
        <v>202</v>
      </c>
      <c r="B192" s="3"/>
    </row>
    <row r="193" spans="1:2" x14ac:dyDescent="0.25">
      <c r="A193" t="s">
        <v>203</v>
      </c>
      <c r="B193" s="3"/>
    </row>
    <row r="194" spans="1:2" x14ac:dyDescent="0.25">
      <c r="A194" t="s">
        <v>204</v>
      </c>
      <c r="B194" s="3"/>
    </row>
    <row r="195" spans="1:2" x14ac:dyDescent="0.25">
      <c r="A195" t="s">
        <v>205</v>
      </c>
      <c r="B195" s="3"/>
    </row>
    <row r="196" spans="1:2" x14ac:dyDescent="0.25">
      <c r="A196" t="s">
        <v>206</v>
      </c>
      <c r="B196" s="3"/>
    </row>
    <row r="197" spans="1:2" x14ac:dyDescent="0.25">
      <c r="A197" t="s">
        <v>207</v>
      </c>
      <c r="B197" s="3"/>
    </row>
    <row r="198" spans="1:2" x14ac:dyDescent="0.25">
      <c r="A198" t="s">
        <v>208</v>
      </c>
      <c r="B198" s="3"/>
    </row>
    <row r="199" spans="1:2" x14ac:dyDescent="0.25">
      <c r="A199" t="s">
        <v>209</v>
      </c>
      <c r="B199" s="3"/>
    </row>
    <row r="200" spans="1:2" x14ac:dyDescent="0.25">
      <c r="A200" t="s">
        <v>210</v>
      </c>
      <c r="B200" s="3"/>
    </row>
    <row r="201" spans="1:2" x14ac:dyDescent="0.25">
      <c r="A201" t="s">
        <v>211</v>
      </c>
      <c r="B201" s="3"/>
    </row>
    <row r="202" spans="1:2" x14ac:dyDescent="0.25">
      <c r="A202" t="s">
        <v>212</v>
      </c>
      <c r="B202" s="3"/>
    </row>
    <row r="203" spans="1:2" x14ac:dyDescent="0.25">
      <c r="A203" t="s">
        <v>213</v>
      </c>
      <c r="B203" s="3"/>
    </row>
    <row r="204" spans="1:2" x14ac:dyDescent="0.25">
      <c r="A204" t="s">
        <v>214</v>
      </c>
      <c r="B204" s="3"/>
    </row>
    <row r="205" spans="1:2" x14ac:dyDescent="0.25">
      <c r="A205" t="s">
        <v>215</v>
      </c>
      <c r="B205" s="3"/>
    </row>
    <row r="206" spans="1:2" x14ac:dyDescent="0.25">
      <c r="A206" t="s">
        <v>216</v>
      </c>
      <c r="B206" s="3"/>
    </row>
    <row r="207" spans="1:2" x14ac:dyDescent="0.25">
      <c r="A207" t="s">
        <v>217</v>
      </c>
      <c r="B207" s="3"/>
    </row>
    <row r="208" spans="1:2" x14ac:dyDescent="0.25">
      <c r="A208" t="s">
        <v>218</v>
      </c>
      <c r="B208" s="3"/>
    </row>
    <row r="209" spans="1:2" x14ac:dyDescent="0.25">
      <c r="A209" t="s">
        <v>219</v>
      </c>
      <c r="B209" s="3"/>
    </row>
    <row r="210" spans="1:2" x14ac:dyDescent="0.25">
      <c r="A210" t="s">
        <v>220</v>
      </c>
      <c r="B210" s="3"/>
    </row>
    <row r="211" spans="1:2" x14ac:dyDescent="0.25">
      <c r="A211" t="s">
        <v>221</v>
      </c>
      <c r="B211" s="3"/>
    </row>
    <row r="212" spans="1:2" x14ac:dyDescent="0.25">
      <c r="A212" t="s">
        <v>222</v>
      </c>
      <c r="B212" s="3"/>
    </row>
    <row r="213" spans="1:2" x14ac:dyDescent="0.25">
      <c r="A213" t="s">
        <v>223</v>
      </c>
      <c r="B213" s="3"/>
    </row>
    <row r="214" spans="1:2" x14ac:dyDescent="0.25">
      <c r="A214" t="s">
        <v>224</v>
      </c>
      <c r="B214" s="3"/>
    </row>
    <row r="215" spans="1:2" x14ac:dyDescent="0.25">
      <c r="A215" t="s">
        <v>225</v>
      </c>
      <c r="B215" s="3"/>
    </row>
    <row r="216" spans="1:2" x14ac:dyDescent="0.25">
      <c r="A216" t="s">
        <v>226</v>
      </c>
      <c r="B216" s="3"/>
    </row>
    <row r="217" spans="1:2" x14ac:dyDescent="0.25">
      <c r="A217" t="s">
        <v>227</v>
      </c>
      <c r="B217" s="3"/>
    </row>
    <row r="218" spans="1:2" x14ac:dyDescent="0.25">
      <c r="A218" t="s">
        <v>228</v>
      </c>
      <c r="B218" s="3"/>
    </row>
    <row r="219" spans="1:2" x14ac:dyDescent="0.25">
      <c r="A219" t="s">
        <v>229</v>
      </c>
      <c r="B219" s="3"/>
    </row>
    <row r="220" spans="1:2" x14ac:dyDescent="0.25">
      <c r="A220" t="s">
        <v>230</v>
      </c>
      <c r="B220" s="3"/>
    </row>
    <row r="221" spans="1:2" x14ac:dyDescent="0.25">
      <c r="A221" t="s">
        <v>231</v>
      </c>
      <c r="B221" s="3"/>
    </row>
    <row r="222" spans="1:2" x14ac:dyDescent="0.25">
      <c r="A222" t="s">
        <v>232</v>
      </c>
      <c r="B222" s="3"/>
    </row>
    <row r="223" spans="1:2" x14ac:dyDescent="0.25">
      <c r="A223" t="s">
        <v>233</v>
      </c>
      <c r="B223" s="3"/>
    </row>
    <row r="224" spans="1:2" x14ac:dyDescent="0.25">
      <c r="A224" t="s">
        <v>234</v>
      </c>
      <c r="B224" s="3"/>
    </row>
    <row r="225" spans="1:2" x14ac:dyDescent="0.25">
      <c r="A225" t="s">
        <v>235</v>
      </c>
      <c r="B225" s="3"/>
    </row>
    <row r="226" spans="1:2" x14ac:dyDescent="0.25">
      <c r="A226" t="s">
        <v>236</v>
      </c>
      <c r="B226" s="3"/>
    </row>
    <row r="227" spans="1:2" x14ac:dyDescent="0.25">
      <c r="A227" t="s">
        <v>237</v>
      </c>
      <c r="B227" s="3"/>
    </row>
    <row r="228" spans="1:2" x14ac:dyDescent="0.25">
      <c r="A228" t="s">
        <v>238</v>
      </c>
      <c r="B228" s="3"/>
    </row>
    <row r="229" spans="1:2" x14ac:dyDescent="0.25">
      <c r="A229" t="s">
        <v>239</v>
      </c>
      <c r="B229" s="3"/>
    </row>
    <row r="230" spans="1:2" x14ac:dyDescent="0.25">
      <c r="A230" t="s">
        <v>240</v>
      </c>
      <c r="B230" s="3"/>
    </row>
    <row r="231" spans="1:2" x14ac:dyDescent="0.25">
      <c r="A231" t="s">
        <v>241</v>
      </c>
      <c r="B231" s="3"/>
    </row>
    <row r="232" spans="1:2" x14ac:dyDescent="0.25">
      <c r="A232" t="s">
        <v>242</v>
      </c>
      <c r="B232" s="3"/>
    </row>
    <row r="233" spans="1:2" x14ac:dyDescent="0.25">
      <c r="A233" t="s">
        <v>243</v>
      </c>
      <c r="B233" s="3"/>
    </row>
    <row r="234" spans="1:2" x14ac:dyDescent="0.25">
      <c r="A234" t="s">
        <v>244</v>
      </c>
      <c r="B234" s="3"/>
    </row>
    <row r="235" spans="1:2" x14ac:dyDescent="0.25">
      <c r="A235" t="s">
        <v>245</v>
      </c>
      <c r="B235" s="3"/>
    </row>
    <row r="236" spans="1:2" x14ac:dyDescent="0.25">
      <c r="A236" t="s">
        <v>246</v>
      </c>
      <c r="B236" s="3"/>
    </row>
    <row r="237" spans="1:2" x14ac:dyDescent="0.25">
      <c r="A237" t="s">
        <v>247</v>
      </c>
      <c r="B237" s="3"/>
    </row>
    <row r="238" spans="1:2" x14ac:dyDescent="0.25">
      <c r="A238" t="s">
        <v>248</v>
      </c>
      <c r="B238" s="3"/>
    </row>
    <row r="239" spans="1:2" x14ac:dyDescent="0.25">
      <c r="A239" t="s">
        <v>249</v>
      </c>
      <c r="B239" s="3"/>
    </row>
    <row r="240" spans="1:2" x14ac:dyDescent="0.25">
      <c r="A240" t="s">
        <v>250</v>
      </c>
      <c r="B240" s="3"/>
    </row>
    <row r="241" spans="1:2" x14ac:dyDescent="0.25">
      <c r="A241" t="s">
        <v>251</v>
      </c>
      <c r="B241" s="3"/>
    </row>
    <row r="242" spans="1:2" x14ac:dyDescent="0.25">
      <c r="A242" t="s">
        <v>252</v>
      </c>
      <c r="B242" s="3"/>
    </row>
    <row r="243" spans="1:2" x14ac:dyDescent="0.25">
      <c r="A243" t="s">
        <v>253</v>
      </c>
      <c r="B243" s="3"/>
    </row>
    <row r="244" spans="1:2" x14ac:dyDescent="0.25">
      <c r="A244" t="s">
        <v>254</v>
      </c>
      <c r="B244" s="3"/>
    </row>
    <row r="245" spans="1:2" x14ac:dyDescent="0.25">
      <c r="A245" t="s">
        <v>255</v>
      </c>
      <c r="B245" s="3"/>
    </row>
    <row r="246" spans="1:2" x14ac:dyDescent="0.25">
      <c r="A246" t="s">
        <v>256</v>
      </c>
      <c r="B246" s="3"/>
    </row>
    <row r="247" spans="1:2" x14ac:dyDescent="0.25">
      <c r="A247" t="s">
        <v>257</v>
      </c>
      <c r="B247" s="3"/>
    </row>
    <row r="248" spans="1:2" x14ac:dyDescent="0.25">
      <c r="A248" t="s">
        <v>258</v>
      </c>
      <c r="B248" s="3"/>
    </row>
    <row r="249" spans="1:2" x14ac:dyDescent="0.25">
      <c r="A249" t="s">
        <v>259</v>
      </c>
      <c r="B249" s="3"/>
    </row>
    <row r="250" spans="1:2" x14ac:dyDescent="0.25">
      <c r="A250" t="s">
        <v>260</v>
      </c>
      <c r="B250" s="3"/>
    </row>
    <row r="251" spans="1:2" x14ac:dyDescent="0.25">
      <c r="A251" t="s">
        <v>261</v>
      </c>
      <c r="B251" s="3"/>
    </row>
    <row r="252" spans="1:2" x14ac:dyDescent="0.25">
      <c r="A252" t="s">
        <v>262</v>
      </c>
      <c r="B252" s="3"/>
    </row>
    <row r="253" spans="1:2" x14ac:dyDescent="0.25">
      <c r="A253" t="s">
        <v>263</v>
      </c>
      <c r="B253" s="3"/>
    </row>
    <row r="254" spans="1:2" x14ac:dyDescent="0.25">
      <c r="A254" t="s">
        <v>264</v>
      </c>
      <c r="B254" s="3"/>
    </row>
    <row r="255" spans="1:2" x14ac:dyDescent="0.25">
      <c r="A255" t="s">
        <v>265</v>
      </c>
      <c r="B255" s="3"/>
    </row>
    <row r="256" spans="1:2" x14ac:dyDescent="0.25">
      <c r="A256" t="s">
        <v>266</v>
      </c>
      <c r="B256" s="3"/>
    </row>
    <row r="257" spans="1:2" x14ac:dyDescent="0.25">
      <c r="A257" t="s">
        <v>267</v>
      </c>
      <c r="B257" s="3"/>
    </row>
    <row r="258" spans="1:2" x14ac:dyDescent="0.25">
      <c r="A258" t="s">
        <v>268</v>
      </c>
      <c r="B258" s="3"/>
    </row>
    <row r="259" spans="1:2" x14ac:dyDescent="0.25">
      <c r="A259" t="s">
        <v>269</v>
      </c>
      <c r="B259" s="3"/>
    </row>
    <row r="260" spans="1:2" x14ac:dyDescent="0.25">
      <c r="A260" t="s">
        <v>270</v>
      </c>
      <c r="B260" s="3"/>
    </row>
    <row r="261" spans="1:2" x14ac:dyDescent="0.25">
      <c r="A261" t="s">
        <v>271</v>
      </c>
      <c r="B261" s="3"/>
    </row>
    <row r="262" spans="1:2" x14ac:dyDescent="0.25">
      <c r="A262" t="s">
        <v>272</v>
      </c>
      <c r="B262" s="3"/>
    </row>
    <row r="263" spans="1:2" x14ac:dyDescent="0.25">
      <c r="A263" t="s">
        <v>273</v>
      </c>
      <c r="B263" s="3"/>
    </row>
    <row r="264" spans="1:2" x14ac:dyDescent="0.25">
      <c r="A264" t="s">
        <v>274</v>
      </c>
      <c r="B264" s="3"/>
    </row>
    <row r="265" spans="1:2" x14ac:dyDescent="0.25">
      <c r="A265" t="s">
        <v>275</v>
      </c>
      <c r="B265" s="3"/>
    </row>
    <row r="266" spans="1:2" x14ac:dyDescent="0.25">
      <c r="A266" t="s">
        <v>276</v>
      </c>
      <c r="B266" s="3"/>
    </row>
    <row r="267" spans="1:2" x14ac:dyDescent="0.25">
      <c r="A267" t="s">
        <v>277</v>
      </c>
      <c r="B267" s="3"/>
    </row>
    <row r="268" spans="1:2" x14ac:dyDescent="0.25">
      <c r="A268" t="s">
        <v>278</v>
      </c>
      <c r="B268" s="3"/>
    </row>
    <row r="269" spans="1:2" x14ac:dyDescent="0.25">
      <c r="A269" t="s">
        <v>279</v>
      </c>
      <c r="B269" s="3"/>
    </row>
    <row r="270" spans="1:2" x14ac:dyDescent="0.25">
      <c r="A270" t="s">
        <v>280</v>
      </c>
      <c r="B270" s="3"/>
    </row>
    <row r="271" spans="1:2" x14ac:dyDescent="0.25">
      <c r="A271" t="s">
        <v>281</v>
      </c>
      <c r="B271" s="3"/>
    </row>
    <row r="272" spans="1:2" x14ac:dyDescent="0.25">
      <c r="A272" t="s">
        <v>282</v>
      </c>
      <c r="B272" s="3"/>
    </row>
    <row r="273" spans="1:2" x14ac:dyDescent="0.25">
      <c r="A273" t="s">
        <v>283</v>
      </c>
      <c r="B273" s="3"/>
    </row>
    <row r="274" spans="1:2" x14ac:dyDescent="0.25">
      <c r="A274" t="s">
        <v>284</v>
      </c>
      <c r="B274" s="3"/>
    </row>
    <row r="275" spans="1:2" x14ac:dyDescent="0.25">
      <c r="A275" t="s">
        <v>285</v>
      </c>
      <c r="B275" s="3"/>
    </row>
    <row r="276" spans="1:2" x14ac:dyDescent="0.25">
      <c r="A276" t="s">
        <v>286</v>
      </c>
      <c r="B276" s="3"/>
    </row>
    <row r="277" spans="1:2" x14ac:dyDescent="0.25">
      <c r="A277" t="s">
        <v>287</v>
      </c>
      <c r="B277" s="3"/>
    </row>
    <row r="278" spans="1:2" x14ac:dyDescent="0.25">
      <c r="A278" t="s">
        <v>288</v>
      </c>
      <c r="B278" s="3"/>
    </row>
    <row r="279" spans="1:2" x14ac:dyDescent="0.25">
      <c r="A279" t="s">
        <v>289</v>
      </c>
      <c r="B279" s="3"/>
    </row>
    <row r="280" spans="1:2" x14ac:dyDescent="0.25">
      <c r="A280" t="s">
        <v>290</v>
      </c>
      <c r="B280" s="3"/>
    </row>
    <row r="281" spans="1:2" x14ac:dyDescent="0.25">
      <c r="A281" t="s">
        <v>291</v>
      </c>
      <c r="B281" s="3"/>
    </row>
    <row r="282" spans="1:2" x14ac:dyDescent="0.25">
      <c r="A282" t="s">
        <v>292</v>
      </c>
      <c r="B282" s="3"/>
    </row>
    <row r="283" spans="1:2" x14ac:dyDescent="0.25">
      <c r="A283" t="s">
        <v>293</v>
      </c>
      <c r="B283" s="3"/>
    </row>
    <row r="284" spans="1:2" x14ac:dyDescent="0.25">
      <c r="A284" t="s">
        <v>294</v>
      </c>
      <c r="B284" s="3"/>
    </row>
    <row r="285" spans="1:2" x14ac:dyDescent="0.25">
      <c r="A285" t="s">
        <v>295</v>
      </c>
      <c r="B285" s="3"/>
    </row>
    <row r="286" spans="1:2" x14ac:dyDescent="0.25">
      <c r="A286" t="s">
        <v>296</v>
      </c>
      <c r="B286" s="3"/>
    </row>
    <row r="287" spans="1:2" x14ac:dyDescent="0.25">
      <c r="A287" t="s">
        <v>297</v>
      </c>
      <c r="B287" s="3"/>
    </row>
    <row r="288" spans="1:2" x14ac:dyDescent="0.25">
      <c r="A288" t="s">
        <v>298</v>
      </c>
      <c r="B288" s="3"/>
    </row>
    <row r="289" spans="1:2" x14ac:dyDescent="0.25">
      <c r="A289" t="s">
        <v>299</v>
      </c>
      <c r="B289" s="3"/>
    </row>
    <row r="290" spans="1:2" x14ac:dyDescent="0.25">
      <c r="A290" t="s">
        <v>300</v>
      </c>
      <c r="B290" s="3"/>
    </row>
    <row r="291" spans="1:2" x14ac:dyDescent="0.25">
      <c r="A291" t="s">
        <v>301</v>
      </c>
      <c r="B291" s="3"/>
    </row>
    <row r="292" spans="1:2" x14ac:dyDescent="0.25">
      <c r="A292" t="s">
        <v>302</v>
      </c>
      <c r="B292" s="3"/>
    </row>
    <row r="293" spans="1:2" x14ac:dyDescent="0.25">
      <c r="A293" t="s">
        <v>303</v>
      </c>
      <c r="B293" s="3"/>
    </row>
    <row r="294" spans="1:2" x14ac:dyDescent="0.25">
      <c r="A294" t="s">
        <v>304</v>
      </c>
      <c r="B294" s="3"/>
    </row>
    <row r="295" spans="1:2" x14ac:dyDescent="0.25">
      <c r="A295" t="s">
        <v>305</v>
      </c>
      <c r="B295" s="3"/>
    </row>
    <row r="296" spans="1:2" x14ac:dyDescent="0.25">
      <c r="A296" t="s">
        <v>306</v>
      </c>
      <c r="B296" s="3"/>
    </row>
    <row r="297" spans="1:2" x14ac:dyDescent="0.25">
      <c r="A297" t="s">
        <v>307</v>
      </c>
      <c r="B297" s="3"/>
    </row>
    <row r="298" spans="1:2" x14ac:dyDescent="0.25">
      <c r="A298" t="s">
        <v>308</v>
      </c>
      <c r="B298" s="3"/>
    </row>
    <row r="299" spans="1:2" x14ac:dyDescent="0.25">
      <c r="A299" t="s">
        <v>309</v>
      </c>
      <c r="B299" s="3"/>
    </row>
    <row r="300" spans="1:2" x14ac:dyDescent="0.25">
      <c r="A300" t="s">
        <v>310</v>
      </c>
      <c r="B300" s="3"/>
    </row>
    <row r="301" spans="1:2" x14ac:dyDescent="0.25">
      <c r="A301" t="s">
        <v>311</v>
      </c>
      <c r="B301" s="3"/>
    </row>
    <row r="302" spans="1:2" x14ac:dyDescent="0.25">
      <c r="A302" t="s">
        <v>312</v>
      </c>
      <c r="B302" s="3"/>
    </row>
    <row r="303" spans="1:2" x14ac:dyDescent="0.25">
      <c r="A303" t="s">
        <v>313</v>
      </c>
      <c r="B303" s="3"/>
    </row>
    <row r="304" spans="1:2" x14ac:dyDescent="0.25">
      <c r="A304" t="s">
        <v>314</v>
      </c>
      <c r="B304" s="3"/>
    </row>
    <row r="305" spans="1:2" x14ac:dyDescent="0.25">
      <c r="A305" t="s">
        <v>315</v>
      </c>
      <c r="B305" s="3"/>
    </row>
    <row r="306" spans="1:2" x14ac:dyDescent="0.25">
      <c r="A306" t="s">
        <v>316</v>
      </c>
      <c r="B306" s="3"/>
    </row>
    <row r="307" spans="1:2" x14ac:dyDescent="0.25">
      <c r="A307" t="s">
        <v>317</v>
      </c>
      <c r="B307" s="3"/>
    </row>
    <row r="308" spans="1:2" x14ac:dyDescent="0.25">
      <c r="A308" t="s">
        <v>318</v>
      </c>
      <c r="B308" s="3"/>
    </row>
    <row r="309" spans="1:2" x14ac:dyDescent="0.25">
      <c r="A309" t="s">
        <v>319</v>
      </c>
      <c r="B309" s="3"/>
    </row>
    <row r="310" spans="1:2" x14ac:dyDescent="0.25">
      <c r="A310" t="s">
        <v>320</v>
      </c>
      <c r="B310" s="3"/>
    </row>
    <row r="311" spans="1:2" x14ac:dyDescent="0.25">
      <c r="A311" t="s">
        <v>321</v>
      </c>
      <c r="B311" s="3"/>
    </row>
    <row r="312" spans="1:2" x14ac:dyDescent="0.25">
      <c r="A312" t="s">
        <v>322</v>
      </c>
      <c r="B312" s="3"/>
    </row>
    <row r="313" spans="1:2" x14ac:dyDescent="0.25">
      <c r="A313" t="s">
        <v>323</v>
      </c>
      <c r="B313" s="3"/>
    </row>
    <row r="314" spans="1:2" x14ac:dyDescent="0.25">
      <c r="A314" t="s">
        <v>324</v>
      </c>
      <c r="B314" s="3"/>
    </row>
    <row r="315" spans="1:2" x14ac:dyDescent="0.25">
      <c r="A315" t="s">
        <v>325</v>
      </c>
      <c r="B315" s="3"/>
    </row>
    <row r="316" spans="1:2" x14ac:dyDescent="0.25">
      <c r="A316" t="s">
        <v>326</v>
      </c>
      <c r="B316" s="3"/>
    </row>
    <row r="317" spans="1:2" x14ac:dyDescent="0.25">
      <c r="A317" t="s">
        <v>327</v>
      </c>
      <c r="B317" s="3"/>
    </row>
    <row r="318" spans="1:2" x14ac:dyDescent="0.25">
      <c r="A318" t="s">
        <v>328</v>
      </c>
      <c r="B318" s="3"/>
    </row>
    <row r="319" spans="1:2" x14ac:dyDescent="0.25">
      <c r="A319" t="s">
        <v>329</v>
      </c>
      <c r="B319" s="3"/>
    </row>
    <row r="320" spans="1:2" x14ac:dyDescent="0.25">
      <c r="A320" t="s">
        <v>330</v>
      </c>
      <c r="B320" s="3"/>
    </row>
    <row r="321" spans="1:2" x14ac:dyDescent="0.25">
      <c r="A321" t="s">
        <v>331</v>
      </c>
      <c r="B321" s="3"/>
    </row>
    <row r="322" spans="1:2" x14ac:dyDescent="0.25">
      <c r="A322" t="s">
        <v>332</v>
      </c>
      <c r="B322" s="3"/>
    </row>
    <row r="323" spans="1:2" x14ac:dyDescent="0.25">
      <c r="A323" t="s">
        <v>333</v>
      </c>
      <c r="B323" s="3"/>
    </row>
    <row r="324" spans="1:2" x14ac:dyDescent="0.25">
      <c r="A324" t="s">
        <v>334</v>
      </c>
      <c r="B324" s="3"/>
    </row>
    <row r="325" spans="1:2" x14ac:dyDescent="0.25">
      <c r="A325" t="s">
        <v>335</v>
      </c>
      <c r="B325" s="3"/>
    </row>
    <row r="326" spans="1:2" x14ac:dyDescent="0.25">
      <c r="A326" t="s">
        <v>336</v>
      </c>
      <c r="B326" s="3"/>
    </row>
    <row r="327" spans="1:2" x14ac:dyDescent="0.25">
      <c r="A327" t="s">
        <v>337</v>
      </c>
      <c r="B327" s="3"/>
    </row>
    <row r="328" spans="1:2" x14ac:dyDescent="0.25">
      <c r="A328" t="s">
        <v>338</v>
      </c>
      <c r="B328" s="3"/>
    </row>
    <row r="329" spans="1:2" x14ac:dyDescent="0.25">
      <c r="A329" t="s">
        <v>339</v>
      </c>
      <c r="B329" s="3"/>
    </row>
    <row r="330" spans="1:2" x14ac:dyDescent="0.25">
      <c r="A330" t="s">
        <v>340</v>
      </c>
      <c r="B330" s="3"/>
    </row>
    <row r="331" spans="1:2" x14ac:dyDescent="0.25">
      <c r="A331" t="s">
        <v>341</v>
      </c>
      <c r="B331" s="3"/>
    </row>
    <row r="332" spans="1:2" x14ac:dyDescent="0.25">
      <c r="A332" t="s">
        <v>342</v>
      </c>
      <c r="B332" s="3"/>
    </row>
    <row r="333" spans="1:2" x14ac:dyDescent="0.25">
      <c r="A333" t="s">
        <v>343</v>
      </c>
      <c r="B333" s="3"/>
    </row>
    <row r="334" spans="1:2" x14ac:dyDescent="0.25">
      <c r="A334" t="s">
        <v>344</v>
      </c>
      <c r="B334" s="3"/>
    </row>
    <row r="335" spans="1:2" x14ac:dyDescent="0.25">
      <c r="A335" t="s">
        <v>345</v>
      </c>
      <c r="B335" s="3"/>
    </row>
    <row r="336" spans="1:2" x14ac:dyDescent="0.25">
      <c r="A336" t="s">
        <v>346</v>
      </c>
      <c r="B336" s="3"/>
    </row>
    <row r="337" spans="1:2" x14ac:dyDescent="0.25">
      <c r="A337" t="s">
        <v>347</v>
      </c>
      <c r="B337" s="3"/>
    </row>
    <row r="338" spans="1:2" x14ac:dyDescent="0.25">
      <c r="A338" t="s">
        <v>348</v>
      </c>
      <c r="B338" s="3"/>
    </row>
    <row r="339" spans="1:2" x14ac:dyDescent="0.25">
      <c r="A339" t="s">
        <v>349</v>
      </c>
      <c r="B339" s="3"/>
    </row>
    <row r="340" spans="1:2" x14ac:dyDescent="0.25">
      <c r="A340" t="s">
        <v>350</v>
      </c>
      <c r="B340" s="3"/>
    </row>
    <row r="341" spans="1:2" x14ac:dyDescent="0.25">
      <c r="A341" t="s">
        <v>351</v>
      </c>
      <c r="B341" s="3"/>
    </row>
    <row r="342" spans="1:2" x14ac:dyDescent="0.25">
      <c r="A342" t="s">
        <v>352</v>
      </c>
      <c r="B342" s="3"/>
    </row>
    <row r="343" spans="1:2" x14ac:dyDescent="0.25">
      <c r="A343" t="s">
        <v>353</v>
      </c>
      <c r="B343" s="3"/>
    </row>
    <row r="344" spans="1:2" x14ac:dyDescent="0.25">
      <c r="A344" t="s">
        <v>354</v>
      </c>
      <c r="B344" s="3"/>
    </row>
    <row r="345" spans="1:2" x14ac:dyDescent="0.25">
      <c r="A345" t="s">
        <v>355</v>
      </c>
      <c r="B345"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FA8FEFD979604BA0986B6B38F7BAB6" ma:contentTypeVersion="13" ma:contentTypeDescription="Een nieuw document maken." ma:contentTypeScope="" ma:versionID="7d1be9f8f41c5ff10919e00d2b373254">
  <xsd:schema xmlns:xsd="http://www.w3.org/2001/XMLSchema" xmlns:xs="http://www.w3.org/2001/XMLSchema" xmlns:p="http://schemas.microsoft.com/office/2006/metadata/properties" xmlns:ns2="f841bb20-3593-4b5b-b919-2010ebbc1f58" xmlns:ns3="7191a672-08fc-4408-990e-4154558d707c" targetNamespace="http://schemas.microsoft.com/office/2006/metadata/properties" ma:root="true" ma:fieldsID="9fda9eb7fa9837cb5684633a3a5d64dd" ns2:_="" ns3:_="">
    <xsd:import namespace="f841bb20-3593-4b5b-b919-2010ebbc1f58"/>
    <xsd:import namespace="7191a672-08fc-4408-990e-4154558d707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41bb20-3593-4b5b-b919-2010ebbc1f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Afbeeldingtags" ma:readOnly="false" ma:fieldId="{5cf76f15-5ced-4ddc-b409-7134ff3c332f}" ma:taxonomyMulti="true" ma:sspId="7ac87035-6d85-4d4c-aa36-5af99d30e990"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91a672-08fc-4408-990e-4154558d707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4a45759-8d07-47e5-87c9-7d843c53047c}" ma:internalName="TaxCatchAll" ma:showField="CatchAllData" ma:web="7191a672-08fc-4408-990e-4154558d70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191a672-08fc-4408-990e-4154558d707c" xsi:nil="true"/>
    <lcf76f155ced4ddcb4097134ff3c332f xmlns="f841bb20-3593-4b5b-b919-2010ebbc1f5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EB58F17-4DDB-4E1B-9A1C-C90BF580787F}"/>
</file>

<file path=customXml/itemProps2.xml><?xml version="1.0" encoding="utf-8"?>
<ds:datastoreItem xmlns:ds="http://schemas.openxmlformats.org/officeDocument/2006/customXml" ds:itemID="{148D9BF5-41A3-4567-BCF2-DD2BD08F32F1}"/>
</file>

<file path=customXml/itemProps3.xml><?xml version="1.0" encoding="utf-8"?>
<ds:datastoreItem xmlns:ds="http://schemas.openxmlformats.org/officeDocument/2006/customXml" ds:itemID="{20AFDF24-9056-4E9C-ABAE-45F5D7D6F35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6</vt:i4>
      </vt:variant>
    </vt:vector>
  </HeadingPairs>
  <TitlesOfParts>
    <vt:vector size="6" baseType="lpstr">
      <vt:lpstr>Stap 1 Uitbreiding_Categorie A</vt:lpstr>
      <vt:lpstr>Stap 2 Uitbreiding_Categorie B</vt:lpstr>
      <vt:lpstr>Stap 3 Uitbreiding_Categorie C</vt:lpstr>
      <vt:lpstr>Stap 4 Uitbreiding_Categorie D</vt:lpstr>
      <vt:lpstr>Stap 5 Uitbreiding_Conclusie</vt:lpstr>
      <vt:lpstr>Vervolgkeuzelijsten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Esther Melis</dc:creator>
  <cp:lastModifiedBy>Esther Melis</cp:lastModifiedBy>
  <dcterms:created xsi:type="dcterms:W3CDTF">2024-02-27T08:48:29Z</dcterms:created>
  <dcterms:modified xsi:type="dcterms:W3CDTF">2025-06-13T10:31:37Z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0x0101004DFA8FEFD979604BA0986B6B38F7BAB6</vt:lpwstr>
  </property>
</Properties>
</file>